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20220516 フクダ様\ＨＰリニューアルファイル集\2026年度日程表関係\㏋\"/>
    </mc:Choice>
  </mc:AlternateContent>
  <xr:revisionPtr revIDLastSave="0" documentId="13_ncr:1_{E92DD263-09CA-4512-B128-D13DE8DA27A1}" xr6:coauthVersionLast="47" xr6:coauthVersionMax="47" xr10:uidLastSave="{00000000-0000-0000-0000-000000000000}"/>
  <bookViews>
    <workbookView xWindow="-108" yWindow="-108" windowWidth="23256" windowHeight="12456" tabRatio="800" activeTab="10" xr2:uid="{00000000-000D-0000-FFFF-FFFF00000000}"/>
  </bookViews>
  <sheets>
    <sheet name="50-1" sheetId="19" r:id="rId1"/>
    <sheet name="50-1星取" sheetId="12" r:id="rId2"/>
    <sheet name="50-2" sheetId="5" r:id="rId3"/>
    <sheet name="50-2星取" sheetId="13" r:id="rId4"/>
    <sheet name="50-3" sheetId="6" r:id="rId5"/>
    <sheet name="50-3星取" sheetId="14" r:id="rId6"/>
    <sheet name="60-1" sheetId="7" r:id="rId7"/>
    <sheet name="60-1星取" sheetId="15" r:id="rId8"/>
    <sheet name="60-2" sheetId="22" r:id="rId9"/>
    <sheet name="60-2星取" sheetId="16" r:id="rId10"/>
    <sheet name="70" sheetId="21" r:id="rId11"/>
    <sheet name="70星取" sheetId="18" r:id="rId12"/>
    <sheet name="75-80" sheetId="10" r:id="rId13"/>
    <sheet name="7580星取" sheetId="11" r:id="rId14"/>
  </sheets>
  <definedNames>
    <definedName name="_xlnm.Print_Area" localSheetId="0">'50-1'!$A:$X</definedName>
    <definedName name="_xlnm.Print_Area" localSheetId="2">'50-2'!$A$1:$X$120</definedName>
    <definedName name="_xlnm.Print_Area" localSheetId="6">'60-1'!$A:$X</definedName>
    <definedName name="_xlnm.Print_Area" localSheetId="8">'60-2'!$A$1:$X$113</definedName>
    <definedName name="_xlnm.Print_Area" localSheetId="10">'70'!$A$1:$X$68</definedName>
    <definedName name="_xlnm.Print_Titles" localSheetId="1">'50-1星取'!#REF!</definedName>
    <definedName name="_xlnm.Print_Titles" localSheetId="3">'50-2星取'!#REF!</definedName>
    <definedName name="_xlnm.Print_Titles" localSheetId="4">'50-3'!$1:$2</definedName>
    <definedName name="_xlnm.Print_Titles" localSheetId="5">'50-3星取'!#REF!</definedName>
    <definedName name="_xlnm.Print_Titles" localSheetId="7">'60-1星取'!#REF!</definedName>
    <definedName name="_xlnm.Print_Titles" localSheetId="9">'60-2星取'!#REF!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21" l="1"/>
  <c r="R46" i="21"/>
  <c r="O46" i="21"/>
  <c r="L46" i="21"/>
  <c r="I46" i="21"/>
  <c r="F46" i="21"/>
  <c r="U42" i="21"/>
  <c r="R42" i="21"/>
  <c r="O42" i="21"/>
  <c r="L42" i="21"/>
  <c r="I42" i="21"/>
  <c r="F42" i="21"/>
  <c r="U38" i="21"/>
  <c r="R38" i="21"/>
  <c r="O38" i="21"/>
  <c r="L38" i="21"/>
  <c r="I38" i="21"/>
  <c r="F38" i="21"/>
  <c r="U34" i="21"/>
  <c r="R34" i="21"/>
  <c r="O34" i="21"/>
  <c r="L34" i="21"/>
  <c r="I34" i="21"/>
  <c r="F34" i="21"/>
  <c r="U30" i="21"/>
  <c r="R30" i="21"/>
  <c r="O30" i="21"/>
  <c r="L30" i="21"/>
  <c r="I30" i="21"/>
  <c r="F30" i="21"/>
  <c r="U26" i="21"/>
  <c r="R26" i="21"/>
  <c r="O26" i="21"/>
  <c r="L26" i="21"/>
  <c r="I26" i="21"/>
  <c r="F26" i="21"/>
  <c r="U22" i="21"/>
  <c r="R22" i="21"/>
  <c r="O22" i="21"/>
  <c r="L22" i="21"/>
  <c r="I22" i="21"/>
  <c r="F22" i="21"/>
  <c r="U18" i="21"/>
  <c r="R18" i="21"/>
  <c r="O18" i="21"/>
  <c r="L18" i="21"/>
  <c r="I18" i="21"/>
  <c r="F18" i="21"/>
  <c r="U14" i="21"/>
  <c r="R14" i="21"/>
  <c r="O14" i="21"/>
  <c r="L14" i="21"/>
  <c r="I14" i="21"/>
  <c r="F14" i="21"/>
  <c r="U10" i="21"/>
  <c r="R10" i="21"/>
  <c r="O10" i="21"/>
  <c r="L10" i="21"/>
  <c r="I10" i="21"/>
  <c r="F10" i="21"/>
  <c r="U6" i="21"/>
  <c r="R6" i="21"/>
  <c r="O6" i="21"/>
  <c r="L6" i="21"/>
  <c r="I6" i="21"/>
  <c r="F6" i="21"/>
  <c r="AG3" i="15"/>
  <c r="AG4" i="15"/>
  <c r="AG5" i="15"/>
  <c r="AG6" i="15"/>
  <c r="AG7" i="15"/>
  <c r="AG8" i="15"/>
  <c r="AG9" i="15"/>
  <c r="AG10" i="15"/>
  <c r="AG11" i="15"/>
  <c r="AG12" i="15"/>
  <c r="Q72" i="19"/>
  <c r="N72" i="19"/>
  <c r="K72" i="19"/>
  <c r="H72" i="19"/>
  <c r="E72" i="19"/>
  <c r="Q71" i="19"/>
  <c r="N71" i="19"/>
  <c r="K71" i="19"/>
  <c r="H71" i="19"/>
  <c r="E71" i="19"/>
  <c r="H67" i="19"/>
  <c r="E67" i="19"/>
  <c r="H66" i="19"/>
  <c r="E66" i="19"/>
  <c r="K62" i="19"/>
  <c r="H62" i="19"/>
  <c r="E62" i="19"/>
  <c r="K61" i="19"/>
  <c r="H61" i="19"/>
  <c r="E61" i="19"/>
  <c r="Q57" i="19"/>
  <c r="N57" i="19"/>
  <c r="K57" i="19"/>
  <c r="H57" i="19"/>
  <c r="E57" i="19"/>
  <c r="Q56" i="19"/>
  <c r="N56" i="19"/>
  <c r="K56" i="19"/>
  <c r="H56" i="19"/>
  <c r="E56" i="19"/>
  <c r="Q52" i="19"/>
  <c r="K52" i="19"/>
  <c r="E52" i="19"/>
  <c r="Q51" i="19"/>
  <c r="N51" i="19"/>
  <c r="K51" i="19"/>
  <c r="E51" i="19"/>
  <c r="K47" i="19"/>
  <c r="E47" i="19"/>
  <c r="K46" i="19"/>
  <c r="E46" i="19"/>
  <c r="Q42" i="19"/>
  <c r="K42" i="19"/>
  <c r="H42" i="19"/>
  <c r="Q41" i="19"/>
  <c r="K41" i="19"/>
  <c r="H41" i="19"/>
  <c r="E37" i="19"/>
  <c r="E36" i="19"/>
  <c r="K32" i="19"/>
  <c r="H32" i="19"/>
  <c r="E32" i="19"/>
  <c r="K31" i="19"/>
  <c r="H31" i="19"/>
  <c r="E31" i="19"/>
  <c r="Q27" i="19"/>
  <c r="N27" i="19"/>
  <c r="K27" i="19"/>
  <c r="E27" i="19"/>
  <c r="Q26" i="19"/>
  <c r="N26" i="19"/>
  <c r="K26" i="19"/>
  <c r="E26" i="19"/>
  <c r="Q22" i="19"/>
  <c r="N22" i="19"/>
  <c r="K22" i="19"/>
  <c r="H22" i="19"/>
  <c r="E22" i="19"/>
  <c r="Q21" i="19"/>
  <c r="N21" i="19"/>
  <c r="K21" i="19"/>
  <c r="H21" i="19"/>
  <c r="E21" i="19"/>
  <c r="Q17" i="19"/>
  <c r="N17" i="19"/>
  <c r="K17" i="19"/>
  <c r="H17" i="19"/>
  <c r="Q16" i="19"/>
  <c r="N16" i="19"/>
  <c r="K16" i="19"/>
  <c r="H16" i="19"/>
  <c r="Q12" i="19"/>
  <c r="N12" i="19"/>
  <c r="K12" i="19"/>
  <c r="H12" i="19"/>
  <c r="E12" i="19"/>
  <c r="Q11" i="19"/>
  <c r="N11" i="19"/>
  <c r="K11" i="19"/>
  <c r="H11" i="19"/>
  <c r="E11" i="19"/>
  <c r="Q7" i="19"/>
  <c r="N7" i="19"/>
  <c r="K7" i="19"/>
  <c r="E7" i="19"/>
  <c r="Q6" i="19"/>
  <c r="N6" i="19"/>
  <c r="K6" i="19"/>
  <c r="H6" i="19"/>
  <c r="E6" i="19"/>
  <c r="AD40" i="18"/>
  <c r="AC40" i="18"/>
  <c r="X40" i="18"/>
  <c r="W40" i="18"/>
  <c r="V40" i="18"/>
  <c r="U40" i="18"/>
  <c r="T40" i="18"/>
  <c r="S40" i="18"/>
  <c r="R40" i="18"/>
  <c r="Q40" i="18"/>
  <c r="P40" i="18"/>
  <c r="J40" i="18"/>
  <c r="I40" i="18"/>
  <c r="H40" i="18"/>
  <c r="G40" i="18"/>
  <c r="F40" i="18"/>
  <c r="E40" i="18"/>
  <c r="D40" i="18"/>
  <c r="C40" i="18"/>
  <c r="B40" i="18"/>
  <c r="AD39" i="18"/>
  <c r="AC39" i="18"/>
  <c r="X39" i="18"/>
  <c r="W39" i="18"/>
  <c r="V39" i="18"/>
  <c r="U39" i="18"/>
  <c r="T39" i="18"/>
  <c r="S39" i="18"/>
  <c r="R39" i="18"/>
  <c r="Q39" i="18"/>
  <c r="P39" i="18"/>
  <c r="J39" i="18"/>
  <c r="I39" i="18"/>
  <c r="H39" i="18"/>
  <c r="G39" i="18"/>
  <c r="F39" i="18"/>
  <c r="E39" i="18"/>
  <c r="D39" i="18"/>
  <c r="C39" i="18"/>
  <c r="B39" i="18"/>
  <c r="AD38" i="18"/>
  <c r="AC38" i="18"/>
  <c r="X38" i="18"/>
  <c r="W38" i="18"/>
  <c r="V38" i="18"/>
  <c r="U38" i="18"/>
  <c r="T38" i="18"/>
  <c r="S38" i="18"/>
  <c r="R38" i="18"/>
  <c r="Q38" i="18"/>
  <c r="P38" i="18"/>
  <c r="J38" i="18"/>
  <c r="I38" i="18"/>
  <c r="H38" i="18"/>
  <c r="G38" i="18"/>
  <c r="F38" i="18"/>
  <c r="E38" i="18"/>
  <c r="D38" i="18"/>
  <c r="C38" i="18"/>
  <c r="B38" i="18"/>
  <c r="AD37" i="18"/>
  <c r="AC37" i="18"/>
  <c r="X37" i="18"/>
  <c r="W37" i="18"/>
  <c r="V37" i="18"/>
  <c r="U37" i="18"/>
  <c r="T37" i="18"/>
  <c r="S37" i="18"/>
  <c r="R37" i="18"/>
  <c r="Q37" i="18"/>
  <c r="P37" i="18"/>
  <c r="J37" i="18"/>
  <c r="I37" i="18"/>
  <c r="H37" i="18"/>
  <c r="G37" i="18"/>
  <c r="F37" i="18"/>
  <c r="E37" i="18"/>
  <c r="D37" i="18"/>
  <c r="C37" i="18"/>
  <c r="B37" i="18"/>
  <c r="AD36" i="18"/>
  <c r="AC36" i="18"/>
  <c r="X36" i="18"/>
  <c r="W36" i="18"/>
  <c r="V36" i="18"/>
  <c r="U36" i="18"/>
  <c r="T36" i="18"/>
  <c r="S36" i="18"/>
  <c r="R36" i="18"/>
  <c r="Q36" i="18"/>
  <c r="P36" i="18"/>
  <c r="J36" i="18"/>
  <c r="I36" i="18"/>
  <c r="H36" i="18"/>
  <c r="G36" i="18"/>
  <c r="F36" i="18"/>
  <c r="E36" i="18"/>
  <c r="D36" i="18"/>
  <c r="C36" i="18"/>
  <c r="B36" i="18"/>
  <c r="AD35" i="18"/>
  <c r="AC35" i="18"/>
  <c r="X35" i="18"/>
  <c r="W35" i="18"/>
  <c r="V35" i="18"/>
  <c r="U35" i="18"/>
  <c r="T35" i="18"/>
  <c r="S35" i="18"/>
  <c r="R35" i="18"/>
  <c r="Q35" i="18"/>
  <c r="P35" i="18"/>
  <c r="J35" i="18"/>
  <c r="I35" i="18"/>
  <c r="H35" i="18"/>
  <c r="G35" i="18"/>
  <c r="F35" i="18"/>
  <c r="E35" i="18"/>
  <c r="D35" i="18"/>
  <c r="C35" i="18"/>
  <c r="B35" i="18"/>
  <c r="AD34" i="18"/>
  <c r="AC34" i="18"/>
  <c r="X34" i="18"/>
  <c r="W34" i="18"/>
  <c r="V34" i="18"/>
  <c r="U34" i="18"/>
  <c r="T34" i="18"/>
  <c r="S34" i="18"/>
  <c r="R34" i="18"/>
  <c r="Q34" i="18"/>
  <c r="P34" i="18"/>
  <c r="J34" i="18"/>
  <c r="I34" i="18"/>
  <c r="H34" i="18"/>
  <c r="G34" i="18"/>
  <c r="F34" i="18"/>
  <c r="E34" i="18"/>
  <c r="D34" i="18"/>
  <c r="C34" i="18"/>
  <c r="B34" i="18"/>
  <c r="AD33" i="18"/>
  <c r="AC33" i="18"/>
  <c r="X33" i="18"/>
  <c r="W33" i="18"/>
  <c r="V33" i="18"/>
  <c r="U33" i="18"/>
  <c r="T33" i="18"/>
  <c r="S33" i="18"/>
  <c r="R33" i="18"/>
  <c r="Q33" i="18"/>
  <c r="P33" i="18"/>
  <c r="J33" i="18"/>
  <c r="I33" i="18"/>
  <c r="H33" i="18"/>
  <c r="G33" i="18"/>
  <c r="F33" i="18"/>
  <c r="E33" i="18"/>
  <c r="D33" i="18"/>
  <c r="C33" i="18"/>
  <c r="B33" i="18"/>
  <c r="AD32" i="18"/>
  <c r="AC32" i="18"/>
  <c r="X32" i="18"/>
  <c r="W32" i="18"/>
  <c r="V32" i="18"/>
  <c r="U32" i="18"/>
  <c r="T32" i="18"/>
  <c r="S32" i="18"/>
  <c r="R32" i="18"/>
  <c r="Q32" i="18"/>
  <c r="P32" i="18"/>
  <c r="J32" i="18"/>
  <c r="I32" i="18"/>
  <c r="H32" i="18"/>
  <c r="G32" i="18"/>
  <c r="F32" i="18"/>
  <c r="E32" i="18"/>
  <c r="D32" i="18"/>
  <c r="C32" i="18"/>
  <c r="B32" i="18"/>
  <c r="AD29" i="18"/>
  <c r="M29" i="18"/>
  <c r="AD28" i="18"/>
  <c r="AC28" i="18"/>
  <c r="M28" i="18"/>
  <c r="L28" i="18"/>
  <c r="AD27" i="18"/>
  <c r="AC27" i="18"/>
  <c r="AB27" i="18"/>
  <c r="M27" i="18"/>
  <c r="L27" i="18"/>
  <c r="K27" i="18"/>
  <c r="AD26" i="18"/>
  <c r="AC26" i="18"/>
  <c r="AB26" i="18"/>
  <c r="AA26" i="18"/>
  <c r="M26" i="18"/>
  <c r="L26" i="18"/>
  <c r="K26" i="18"/>
  <c r="J26" i="18"/>
  <c r="AD25" i="18"/>
  <c r="AC25" i="18"/>
  <c r="AB25" i="18"/>
  <c r="AA25" i="18"/>
  <c r="Z25" i="18"/>
  <c r="M25" i="18"/>
  <c r="L25" i="18"/>
  <c r="K25" i="18"/>
  <c r="J25" i="18"/>
  <c r="I25" i="18"/>
  <c r="AD24" i="18"/>
  <c r="AC24" i="18"/>
  <c r="AB24" i="18"/>
  <c r="AA24" i="18"/>
  <c r="Z24" i="18"/>
  <c r="Y24" i="18"/>
  <c r="M24" i="18"/>
  <c r="L24" i="18"/>
  <c r="K24" i="18"/>
  <c r="J24" i="18"/>
  <c r="I24" i="18"/>
  <c r="H24" i="18"/>
  <c r="AD23" i="18"/>
  <c r="AC23" i="18"/>
  <c r="AB23" i="18"/>
  <c r="AA23" i="18"/>
  <c r="Z23" i="18"/>
  <c r="Y23" i="18"/>
  <c r="X23" i="18"/>
  <c r="M23" i="18"/>
  <c r="L23" i="18"/>
  <c r="K23" i="18"/>
  <c r="J23" i="18"/>
  <c r="I23" i="18"/>
  <c r="H23" i="18"/>
  <c r="G23" i="18"/>
  <c r="AD22" i="18"/>
  <c r="AC22" i="18"/>
  <c r="AB22" i="18"/>
  <c r="AA22" i="18"/>
  <c r="Z22" i="18"/>
  <c r="Y22" i="18"/>
  <c r="X22" i="18"/>
  <c r="W22" i="18"/>
  <c r="M22" i="18"/>
  <c r="L22" i="18"/>
  <c r="K22" i="18"/>
  <c r="J22" i="18"/>
  <c r="I22" i="18"/>
  <c r="H22" i="18"/>
  <c r="G22" i="18"/>
  <c r="F22" i="18"/>
  <c r="AD21" i="18"/>
  <c r="AC21" i="18"/>
  <c r="AB21" i="18"/>
  <c r="AA21" i="18"/>
  <c r="Z21" i="18"/>
  <c r="Y21" i="18"/>
  <c r="X21" i="18"/>
  <c r="W21" i="18"/>
  <c r="V21" i="18"/>
  <c r="M21" i="18"/>
  <c r="L21" i="18"/>
  <c r="K21" i="18"/>
  <c r="J21" i="18"/>
  <c r="I21" i="18"/>
  <c r="H21" i="18"/>
  <c r="G21" i="18"/>
  <c r="F21" i="18"/>
  <c r="E21" i="18"/>
  <c r="AD20" i="18"/>
  <c r="AC20" i="18"/>
  <c r="AB20" i="18"/>
  <c r="AA20" i="18"/>
  <c r="Z20" i="18"/>
  <c r="Y20" i="18"/>
  <c r="X20" i="18"/>
  <c r="W20" i="18"/>
  <c r="V20" i="18"/>
  <c r="U20" i="18"/>
  <c r="M20" i="18"/>
  <c r="L20" i="18"/>
  <c r="K20" i="18"/>
  <c r="J20" i="18"/>
  <c r="I20" i="18"/>
  <c r="H20" i="18"/>
  <c r="G20" i="18"/>
  <c r="F20" i="18"/>
  <c r="E20" i="18"/>
  <c r="D20" i="18"/>
  <c r="AD19" i="18"/>
  <c r="AC19" i="18"/>
  <c r="AB19" i="18"/>
  <c r="AA19" i="18"/>
  <c r="Z19" i="18"/>
  <c r="Y19" i="18"/>
  <c r="X19" i="18"/>
  <c r="W19" i="18"/>
  <c r="V19" i="18"/>
  <c r="U19" i="18"/>
  <c r="T19" i="18"/>
  <c r="M19" i="18"/>
  <c r="L19" i="18"/>
  <c r="K19" i="18"/>
  <c r="J19" i="18"/>
  <c r="I19" i="18"/>
  <c r="H19" i="18"/>
  <c r="G19" i="18"/>
  <c r="F19" i="18"/>
  <c r="E19" i="18"/>
  <c r="D19" i="18"/>
  <c r="C19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AH14" i="18"/>
  <c r="AF14" i="18"/>
  <c r="L29" i="18" s="1"/>
  <c r="AE14" i="18"/>
  <c r="AB29" i="18" s="1"/>
  <c r="AC14" i="18"/>
  <c r="K29" i="18" s="1"/>
  <c r="AB14" i="18"/>
  <c r="AA29" i="18" s="1"/>
  <c r="Z14" i="18"/>
  <c r="J29" i="18" s="1"/>
  <c r="Y14" i="18"/>
  <c r="Z29" i="18" s="1"/>
  <c r="W14" i="18"/>
  <c r="V14" i="18"/>
  <c r="Y29" i="18" s="1"/>
  <c r="T14" i="18"/>
  <c r="S14" i="18"/>
  <c r="X29" i="18" s="1"/>
  <c r="Q14" i="18"/>
  <c r="G29" i="18" s="1"/>
  <c r="P14" i="18"/>
  <c r="W29" i="18" s="1"/>
  <c r="N14" i="18"/>
  <c r="F29" i="18" s="1"/>
  <c r="M14" i="18"/>
  <c r="V29" i="18" s="1"/>
  <c r="K14" i="18"/>
  <c r="E29" i="18" s="1"/>
  <c r="J14" i="18"/>
  <c r="H14" i="18"/>
  <c r="D29" i="18" s="1"/>
  <c r="G14" i="18"/>
  <c r="T29" i="18" s="1"/>
  <c r="E14" i="18"/>
  <c r="F14" i="18" s="1"/>
  <c r="D14" i="18"/>
  <c r="S29" i="18" s="1"/>
  <c r="B14" i="18"/>
  <c r="B29" i="18" s="1"/>
  <c r="AJ13" i="18"/>
  <c r="AE13" i="18"/>
  <c r="AB28" i="18" s="1"/>
  <c r="AC13" i="18"/>
  <c r="K28" i="18" s="1"/>
  <c r="AB13" i="18"/>
  <c r="Z13" i="18"/>
  <c r="J28" i="18" s="1"/>
  <c r="Y13" i="18"/>
  <c r="Z28" i="18" s="1"/>
  <c r="W13" i="18"/>
  <c r="I28" i="18" s="1"/>
  <c r="V13" i="18"/>
  <c r="Y28" i="18" s="1"/>
  <c r="T13" i="18"/>
  <c r="H28" i="18" s="1"/>
  <c r="S13" i="18"/>
  <c r="X28" i="18" s="1"/>
  <c r="Q13" i="18"/>
  <c r="G28" i="18" s="1"/>
  <c r="P13" i="18"/>
  <c r="W28" i="18" s="1"/>
  <c r="N13" i="18"/>
  <c r="F28" i="18" s="1"/>
  <c r="M13" i="18"/>
  <c r="V28" i="18" s="1"/>
  <c r="K13" i="18"/>
  <c r="E28" i="18" s="1"/>
  <c r="J13" i="18"/>
  <c r="U28" i="18" s="1"/>
  <c r="H13" i="18"/>
  <c r="D28" i="18" s="1"/>
  <c r="G13" i="18"/>
  <c r="T28" i="18" s="1"/>
  <c r="E13" i="18"/>
  <c r="C28" i="18" s="1"/>
  <c r="D13" i="18"/>
  <c r="B13" i="18"/>
  <c r="AJ12" i="18"/>
  <c r="AG12" i="18"/>
  <c r="AB12" i="18"/>
  <c r="Z12" i="18"/>
  <c r="J27" i="18" s="1"/>
  <c r="Y12" i="18"/>
  <c r="W12" i="18"/>
  <c r="I27" i="18" s="1"/>
  <c r="V12" i="18"/>
  <c r="Y27" i="18" s="1"/>
  <c r="T12" i="18"/>
  <c r="H27" i="18" s="1"/>
  <c r="S12" i="18"/>
  <c r="X27" i="18" s="1"/>
  <c r="Q12" i="18"/>
  <c r="P12" i="18"/>
  <c r="W27" i="18" s="1"/>
  <c r="N12" i="18"/>
  <c r="M12" i="18"/>
  <c r="V27" i="18" s="1"/>
  <c r="K12" i="18"/>
  <c r="E27" i="18" s="1"/>
  <c r="J12" i="18"/>
  <c r="U27" i="18" s="1"/>
  <c r="H12" i="18"/>
  <c r="D27" i="18" s="1"/>
  <c r="G12" i="18"/>
  <c r="T27" i="18" s="1"/>
  <c r="E12" i="18"/>
  <c r="C27" i="18" s="1"/>
  <c r="D12" i="18"/>
  <c r="B12" i="18"/>
  <c r="B27" i="18" s="1"/>
  <c r="AJ11" i="18"/>
  <c r="AG11" i="18"/>
  <c r="AD11" i="18"/>
  <c r="Y11" i="18"/>
  <c r="Z26" i="18" s="1"/>
  <c r="W11" i="18"/>
  <c r="X11" i="18" s="1"/>
  <c r="V11" i="18"/>
  <c r="Y26" i="18" s="1"/>
  <c r="T11" i="18"/>
  <c r="S11" i="18"/>
  <c r="X26" i="18" s="1"/>
  <c r="Q11" i="18"/>
  <c r="R11" i="18" s="1"/>
  <c r="P11" i="18"/>
  <c r="W26" i="18" s="1"/>
  <c r="N11" i="18"/>
  <c r="O11" i="18" s="1"/>
  <c r="M11" i="18"/>
  <c r="V26" i="18" s="1"/>
  <c r="K11" i="18"/>
  <c r="E26" i="18" s="1"/>
  <c r="J11" i="18"/>
  <c r="H11" i="18"/>
  <c r="D26" i="18" s="1"/>
  <c r="G11" i="18"/>
  <c r="E11" i="18"/>
  <c r="C26" i="18" s="1"/>
  <c r="D11" i="18"/>
  <c r="S26" i="18" s="1"/>
  <c r="B11" i="18"/>
  <c r="AJ10" i="18"/>
  <c r="AG10" i="18"/>
  <c r="AD10" i="18"/>
  <c r="AA10" i="18"/>
  <c r="V10" i="18"/>
  <c r="T10" i="18"/>
  <c r="H25" i="18" s="1"/>
  <c r="S10" i="18"/>
  <c r="Q10" i="18"/>
  <c r="G25" i="18" s="1"/>
  <c r="P10" i="18"/>
  <c r="W25" i="18" s="1"/>
  <c r="N10" i="18"/>
  <c r="F25" i="18" s="1"/>
  <c r="M10" i="18"/>
  <c r="V25" i="18" s="1"/>
  <c r="K10" i="18"/>
  <c r="L10" i="18" s="1"/>
  <c r="J10" i="18"/>
  <c r="U25" i="18" s="1"/>
  <c r="H10" i="18"/>
  <c r="G10" i="18"/>
  <c r="T25" i="18" s="1"/>
  <c r="E10" i="18"/>
  <c r="C25" i="18" s="1"/>
  <c r="D10" i="18"/>
  <c r="S25" i="18" s="1"/>
  <c r="B10" i="18"/>
  <c r="C10" i="18" s="1"/>
  <c r="AJ9" i="18"/>
  <c r="AG9" i="18"/>
  <c r="AD9" i="18"/>
  <c r="AA9" i="18"/>
  <c r="X9" i="18"/>
  <c r="S9" i="18"/>
  <c r="Q9" i="18"/>
  <c r="G24" i="18" s="1"/>
  <c r="P9" i="18"/>
  <c r="N9" i="18"/>
  <c r="F24" i="18" s="1"/>
  <c r="M9" i="18"/>
  <c r="V24" i="18" s="1"/>
  <c r="K9" i="18"/>
  <c r="E24" i="18" s="1"/>
  <c r="J9" i="18"/>
  <c r="U24" i="18" s="1"/>
  <c r="H9" i="18"/>
  <c r="D24" i="18" s="1"/>
  <c r="G9" i="18"/>
  <c r="T24" i="18" s="1"/>
  <c r="E9" i="18"/>
  <c r="C24" i="18" s="1"/>
  <c r="D9" i="18"/>
  <c r="S24" i="18" s="1"/>
  <c r="B9" i="18"/>
  <c r="B24" i="18" s="1"/>
  <c r="AJ8" i="18"/>
  <c r="AG8" i="18"/>
  <c r="AD8" i="18"/>
  <c r="AA8" i="18"/>
  <c r="X8" i="18"/>
  <c r="U8" i="18"/>
  <c r="P8" i="18"/>
  <c r="N8" i="18"/>
  <c r="F23" i="18" s="1"/>
  <c r="M8" i="18"/>
  <c r="K8" i="18"/>
  <c r="E23" i="18" s="1"/>
  <c r="J8" i="18"/>
  <c r="U23" i="18" s="1"/>
  <c r="H8" i="18"/>
  <c r="D23" i="18" s="1"/>
  <c r="G8" i="18"/>
  <c r="T23" i="18" s="1"/>
  <c r="E8" i="18"/>
  <c r="F8" i="18" s="1"/>
  <c r="D8" i="18"/>
  <c r="S23" i="18" s="1"/>
  <c r="B8" i="18"/>
  <c r="AJ7" i="18"/>
  <c r="AG7" i="18"/>
  <c r="AD7" i="18"/>
  <c r="AA7" i="18"/>
  <c r="X7" i="18"/>
  <c r="U7" i="18"/>
  <c r="R7" i="18"/>
  <c r="M7" i="18"/>
  <c r="V22" i="18" s="1"/>
  <c r="K7" i="18"/>
  <c r="L7" i="18" s="1"/>
  <c r="J7" i="18"/>
  <c r="U22" i="18" s="1"/>
  <c r="H7" i="18"/>
  <c r="I7" i="18" s="1"/>
  <c r="G7" i="18"/>
  <c r="T22" i="18" s="1"/>
  <c r="E7" i="18"/>
  <c r="F7" i="18" s="1"/>
  <c r="D7" i="18"/>
  <c r="S22" i="18" s="1"/>
  <c r="B7" i="18"/>
  <c r="B22" i="18" s="1"/>
  <c r="AJ6" i="18"/>
  <c r="AG6" i="18"/>
  <c r="AD6" i="18"/>
  <c r="AA6" i="18"/>
  <c r="X6" i="18"/>
  <c r="U6" i="18"/>
  <c r="R6" i="18"/>
  <c r="O6" i="18"/>
  <c r="J6" i="18"/>
  <c r="H6" i="18"/>
  <c r="D21" i="18" s="1"/>
  <c r="G6" i="18"/>
  <c r="E6" i="18"/>
  <c r="C21" i="18" s="1"/>
  <c r="D6" i="18"/>
  <c r="S21" i="18" s="1"/>
  <c r="B6" i="18"/>
  <c r="B21" i="18" s="1"/>
  <c r="AJ5" i="18"/>
  <c r="AG5" i="18"/>
  <c r="AD5" i="18"/>
  <c r="AA5" i="18"/>
  <c r="X5" i="18"/>
  <c r="U5" i="18"/>
  <c r="R5" i="18"/>
  <c r="O5" i="18"/>
  <c r="L5" i="18"/>
  <c r="G5" i="18"/>
  <c r="T20" i="18" s="1"/>
  <c r="E5" i="18"/>
  <c r="C20" i="18" s="1"/>
  <c r="D5" i="18"/>
  <c r="B5" i="18"/>
  <c r="AJ4" i="18"/>
  <c r="AG4" i="18"/>
  <c r="AD4" i="18"/>
  <c r="AA4" i="18"/>
  <c r="X4" i="18"/>
  <c r="U4" i="18"/>
  <c r="R4" i="18"/>
  <c r="O4" i="18"/>
  <c r="L4" i="18"/>
  <c r="I4" i="18"/>
  <c r="D4" i="18"/>
  <c r="B4" i="18"/>
  <c r="B19" i="18" s="1"/>
  <c r="AJ3" i="18"/>
  <c r="AG3" i="18"/>
  <c r="AD3" i="18"/>
  <c r="AA3" i="18"/>
  <c r="X3" i="18"/>
  <c r="U3" i="18"/>
  <c r="R3" i="18"/>
  <c r="O3" i="18"/>
  <c r="L3" i="18"/>
  <c r="I3" i="18"/>
  <c r="F3" i="18"/>
  <c r="AI35" i="16"/>
  <c r="P35" i="16"/>
  <c r="AI34" i="16"/>
  <c r="AH34" i="16"/>
  <c r="P34" i="16"/>
  <c r="O34" i="16"/>
  <c r="AI33" i="16"/>
  <c r="AH33" i="16"/>
  <c r="AG33" i="16"/>
  <c r="P33" i="16"/>
  <c r="O33" i="16"/>
  <c r="N33" i="16"/>
  <c r="AI32" i="16"/>
  <c r="AH32" i="16"/>
  <c r="AG32" i="16"/>
  <c r="AF32" i="16"/>
  <c r="P32" i="16"/>
  <c r="O32" i="16"/>
  <c r="N32" i="16"/>
  <c r="M32" i="16"/>
  <c r="AI31" i="16"/>
  <c r="AH31" i="16"/>
  <c r="AG31" i="16"/>
  <c r="AF31" i="16"/>
  <c r="AE31" i="16"/>
  <c r="P31" i="16"/>
  <c r="O31" i="16"/>
  <c r="N31" i="16"/>
  <c r="M31" i="16"/>
  <c r="L31" i="16"/>
  <c r="AI30" i="16"/>
  <c r="AH30" i="16"/>
  <c r="AG30" i="16"/>
  <c r="AF30" i="16"/>
  <c r="AE30" i="16"/>
  <c r="AD30" i="16"/>
  <c r="P30" i="16"/>
  <c r="O30" i="16"/>
  <c r="N30" i="16"/>
  <c r="M30" i="16"/>
  <c r="L30" i="16"/>
  <c r="K30" i="16"/>
  <c r="AI29" i="16"/>
  <c r="AH29" i="16"/>
  <c r="AG29" i="16"/>
  <c r="AF29" i="16"/>
  <c r="AE29" i="16"/>
  <c r="AD29" i="16"/>
  <c r="AC29" i="16"/>
  <c r="P29" i="16"/>
  <c r="O29" i="16"/>
  <c r="N29" i="16"/>
  <c r="M29" i="16"/>
  <c r="L29" i="16"/>
  <c r="K29" i="16"/>
  <c r="J29" i="16"/>
  <c r="AI28" i="16"/>
  <c r="AH28" i="16"/>
  <c r="AG28" i="16"/>
  <c r="AF28" i="16"/>
  <c r="AE28" i="16"/>
  <c r="AD28" i="16"/>
  <c r="AC28" i="16"/>
  <c r="AB28" i="16"/>
  <c r="P28" i="16"/>
  <c r="O28" i="16"/>
  <c r="N28" i="16"/>
  <c r="M28" i="16"/>
  <c r="L28" i="16"/>
  <c r="K28" i="16"/>
  <c r="J28" i="16"/>
  <c r="I28" i="16"/>
  <c r="AI27" i="16"/>
  <c r="AH27" i="16"/>
  <c r="AG27" i="16"/>
  <c r="AF27" i="16"/>
  <c r="AE27" i="16"/>
  <c r="AD27" i="16"/>
  <c r="AC27" i="16"/>
  <c r="AB27" i="16"/>
  <c r="AA27" i="16"/>
  <c r="P27" i="16"/>
  <c r="O27" i="16"/>
  <c r="N27" i="16"/>
  <c r="M27" i="16"/>
  <c r="L27" i="16"/>
  <c r="K27" i="16"/>
  <c r="J27" i="16"/>
  <c r="I27" i="16"/>
  <c r="H27" i="16"/>
  <c r="AI26" i="16"/>
  <c r="AH26" i="16"/>
  <c r="AG26" i="16"/>
  <c r="AF26" i="16"/>
  <c r="AE26" i="16"/>
  <c r="AD26" i="16"/>
  <c r="AC26" i="16"/>
  <c r="AB26" i="16"/>
  <c r="AA26" i="16"/>
  <c r="Z26" i="16"/>
  <c r="P26" i="16"/>
  <c r="O26" i="16"/>
  <c r="N26" i="16"/>
  <c r="M26" i="16"/>
  <c r="L26" i="16"/>
  <c r="K26" i="16"/>
  <c r="J26" i="16"/>
  <c r="I26" i="16"/>
  <c r="H26" i="16"/>
  <c r="G26" i="16"/>
  <c r="AI25" i="16"/>
  <c r="AH25" i="16"/>
  <c r="AG25" i="16"/>
  <c r="AF25" i="16"/>
  <c r="AE25" i="16"/>
  <c r="AD25" i="16"/>
  <c r="AC25" i="16"/>
  <c r="AB25" i="16"/>
  <c r="AA25" i="16"/>
  <c r="Z25" i="16"/>
  <c r="Y25" i="16"/>
  <c r="P25" i="16"/>
  <c r="O25" i="16"/>
  <c r="N25" i="16"/>
  <c r="M25" i="16"/>
  <c r="L25" i="16"/>
  <c r="K25" i="16"/>
  <c r="J25" i="16"/>
  <c r="I25" i="16"/>
  <c r="H25" i="16"/>
  <c r="G25" i="16"/>
  <c r="F25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Q17" i="16"/>
  <c r="AH35" i="16" s="1"/>
  <c r="AO17" i="16"/>
  <c r="AN17" i="16"/>
  <c r="AG35" i="16" s="1"/>
  <c r="AL17" i="16"/>
  <c r="N35" i="16" s="1"/>
  <c r="AK17" i="16"/>
  <c r="AF35" i="16" s="1"/>
  <c r="AI17" i="16"/>
  <c r="AH17" i="16"/>
  <c r="AE35" i="16" s="1"/>
  <c r="AF17" i="16"/>
  <c r="AE17" i="16"/>
  <c r="AD35" i="16" s="1"/>
  <c r="AC17" i="16"/>
  <c r="K35" i="16" s="1"/>
  <c r="AB17" i="16"/>
  <c r="AC35" i="16" s="1"/>
  <c r="Z17" i="16"/>
  <c r="J35" i="16" s="1"/>
  <c r="Y17" i="16"/>
  <c r="AB35" i="16" s="1"/>
  <c r="W17" i="16"/>
  <c r="I35" i="16" s="1"/>
  <c r="V17" i="16"/>
  <c r="AA35" i="16" s="1"/>
  <c r="T17" i="16"/>
  <c r="H35" i="16" s="1"/>
  <c r="S17" i="16"/>
  <c r="Z35" i="16" s="1"/>
  <c r="Q17" i="16"/>
  <c r="R17" i="16" s="1"/>
  <c r="P17" i="16"/>
  <c r="Y35" i="16" s="1"/>
  <c r="N17" i="16"/>
  <c r="F35" i="16" s="1"/>
  <c r="M17" i="16"/>
  <c r="K17" i="16"/>
  <c r="E35" i="16" s="1"/>
  <c r="J17" i="16"/>
  <c r="W35" i="16" s="1"/>
  <c r="H17" i="16"/>
  <c r="I17" i="16" s="1"/>
  <c r="G17" i="16"/>
  <c r="V35" i="16" s="1"/>
  <c r="E17" i="16"/>
  <c r="F17" i="16" s="1"/>
  <c r="D17" i="16"/>
  <c r="U35" i="16" s="1"/>
  <c r="B17" i="16"/>
  <c r="B35" i="16" s="1"/>
  <c r="AS16" i="16"/>
  <c r="AN16" i="16"/>
  <c r="AL16" i="16"/>
  <c r="N34" i="16" s="1"/>
  <c r="AK16" i="16"/>
  <c r="AF34" i="16" s="1"/>
  <c r="AI16" i="16"/>
  <c r="AJ16" i="16" s="1"/>
  <c r="AH16" i="16"/>
  <c r="AE34" i="16" s="1"/>
  <c r="AF16" i="16"/>
  <c r="L34" i="16" s="1"/>
  <c r="AE16" i="16"/>
  <c r="AD34" i="16" s="1"/>
  <c r="AC16" i="16"/>
  <c r="K34" i="16" s="1"/>
  <c r="AB16" i="16"/>
  <c r="AC34" i="16" s="1"/>
  <c r="Z16" i="16"/>
  <c r="J34" i="16" s="1"/>
  <c r="Y16" i="16"/>
  <c r="AB34" i="16" s="1"/>
  <c r="W16" i="16"/>
  <c r="I34" i="16" s="1"/>
  <c r="V16" i="16"/>
  <c r="AA34" i="16" s="1"/>
  <c r="T16" i="16"/>
  <c r="S16" i="16"/>
  <c r="Z34" i="16" s="1"/>
  <c r="Q16" i="16"/>
  <c r="G34" i="16" s="1"/>
  <c r="P16" i="16"/>
  <c r="Y34" i="16" s="1"/>
  <c r="N16" i="16"/>
  <c r="F34" i="16" s="1"/>
  <c r="M16" i="16"/>
  <c r="X34" i="16" s="1"/>
  <c r="K16" i="16"/>
  <c r="L16" i="16" s="1"/>
  <c r="J16" i="16"/>
  <c r="W34" i="16" s="1"/>
  <c r="H16" i="16"/>
  <c r="D34" i="16" s="1"/>
  <c r="G16" i="16"/>
  <c r="V34" i="16" s="1"/>
  <c r="E16" i="16"/>
  <c r="C34" i="16" s="1"/>
  <c r="D16" i="16"/>
  <c r="U34" i="16" s="1"/>
  <c r="B16" i="16"/>
  <c r="B34" i="16" s="1"/>
  <c r="AS15" i="16"/>
  <c r="AP15" i="16"/>
  <c r="AK15" i="16"/>
  <c r="AF33" i="16" s="1"/>
  <c r="AI15" i="16"/>
  <c r="M33" i="16" s="1"/>
  <c r="AH15" i="16"/>
  <c r="AE33" i="16" s="1"/>
  <c r="AF15" i="16"/>
  <c r="L33" i="16" s="1"/>
  <c r="AE15" i="16"/>
  <c r="AD33" i="16" s="1"/>
  <c r="AC15" i="16"/>
  <c r="K33" i="16" s="1"/>
  <c r="AB15" i="16"/>
  <c r="AC33" i="16" s="1"/>
  <c r="Z15" i="16"/>
  <c r="J33" i="16" s="1"/>
  <c r="Y15" i="16"/>
  <c r="W15" i="16"/>
  <c r="I33" i="16" s="1"/>
  <c r="V15" i="16"/>
  <c r="AA33" i="16" s="1"/>
  <c r="T15" i="16"/>
  <c r="S15" i="16"/>
  <c r="Z33" i="16" s="1"/>
  <c r="Q15" i="16"/>
  <c r="G33" i="16" s="1"/>
  <c r="P15" i="16"/>
  <c r="Y33" i="16" s="1"/>
  <c r="N15" i="16"/>
  <c r="O15" i="16" s="1"/>
  <c r="M15" i="16"/>
  <c r="X33" i="16" s="1"/>
  <c r="K15" i="16"/>
  <c r="L15" i="16" s="1"/>
  <c r="J15" i="16"/>
  <c r="W33" i="16" s="1"/>
  <c r="H15" i="16"/>
  <c r="D33" i="16" s="1"/>
  <c r="G15" i="16"/>
  <c r="V33" i="16" s="1"/>
  <c r="E15" i="16"/>
  <c r="C33" i="16" s="1"/>
  <c r="D15" i="16"/>
  <c r="U33" i="16" s="1"/>
  <c r="B15" i="16"/>
  <c r="AS14" i="16"/>
  <c r="AP14" i="16"/>
  <c r="AM14" i="16"/>
  <c r="AH14" i="16"/>
  <c r="AE32" i="16" s="1"/>
  <c r="AF14" i="16"/>
  <c r="L32" i="16" s="1"/>
  <c r="AE14" i="16"/>
  <c r="AD32" i="16" s="1"/>
  <c r="AC14" i="16"/>
  <c r="AD14" i="16" s="1"/>
  <c r="AB14" i="16"/>
  <c r="AC32" i="16" s="1"/>
  <c r="Z14" i="16"/>
  <c r="J32" i="16" s="1"/>
  <c r="Y14" i="16"/>
  <c r="AB32" i="16" s="1"/>
  <c r="W14" i="16"/>
  <c r="I32" i="16" s="1"/>
  <c r="V14" i="16"/>
  <c r="AA32" i="16" s="1"/>
  <c r="T14" i="16"/>
  <c r="H32" i="16" s="1"/>
  <c r="S14" i="16"/>
  <c r="Z32" i="16" s="1"/>
  <c r="Q14" i="16"/>
  <c r="P14" i="16"/>
  <c r="N14" i="16"/>
  <c r="F32" i="16" s="1"/>
  <c r="M14" i="16"/>
  <c r="X32" i="16" s="1"/>
  <c r="K14" i="16"/>
  <c r="E32" i="16" s="1"/>
  <c r="J14" i="16"/>
  <c r="W32" i="16" s="1"/>
  <c r="H14" i="16"/>
  <c r="D32" i="16" s="1"/>
  <c r="G14" i="16"/>
  <c r="V32" i="16" s="1"/>
  <c r="E14" i="16"/>
  <c r="D14" i="16"/>
  <c r="U32" i="16" s="1"/>
  <c r="B14" i="16"/>
  <c r="AS13" i="16"/>
  <c r="AP13" i="16"/>
  <c r="AM13" i="16"/>
  <c r="AJ13" i="16"/>
  <c r="AE13" i="16"/>
  <c r="AD31" i="16" s="1"/>
  <c r="AC13" i="16"/>
  <c r="K31" i="16" s="1"/>
  <c r="AB13" i="16"/>
  <c r="AC31" i="16" s="1"/>
  <c r="Z13" i="16"/>
  <c r="AA13" i="16" s="1"/>
  <c r="Y13" i="16"/>
  <c r="AB31" i="16" s="1"/>
  <c r="W13" i="16"/>
  <c r="V13" i="16"/>
  <c r="AA31" i="16" s="1"/>
  <c r="T13" i="16"/>
  <c r="H31" i="16" s="1"/>
  <c r="S13" i="16"/>
  <c r="Z31" i="16" s="1"/>
  <c r="Q13" i="16"/>
  <c r="G31" i="16" s="1"/>
  <c r="P13" i="16"/>
  <c r="Y31" i="16" s="1"/>
  <c r="N13" i="16"/>
  <c r="F31" i="16" s="1"/>
  <c r="M13" i="16"/>
  <c r="K13" i="16"/>
  <c r="E31" i="16" s="1"/>
  <c r="J13" i="16"/>
  <c r="W31" i="16" s="1"/>
  <c r="H13" i="16"/>
  <c r="D31" i="16" s="1"/>
  <c r="G13" i="16"/>
  <c r="V31" i="16" s="1"/>
  <c r="E13" i="16"/>
  <c r="C31" i="16" s="1"/>
  <c r="D13" i="16"/>
  <c r="U31" i="16" s="1"/>
  <c r="B13" i="16"/>
  <c r="AS12" i="16"/>
  <c r="AP12" i="16"/>
  <c r="AM12" i="16"/>
  <c r="AJ12" i="16"/>
  <c r="AG12" i="16"/>
  <c r="AB12" i="16"/>
  <c r="AC30" i="16" s="1"/>
  <c r="Z12" i="16"/>
  <c r="J30" i="16" s="1"/>
  <c r="Y12" i="16"/>
  <c r="AB30" i="16" s="1"/>
  <c r="W12" i="16"/>
  <c r="I30" i="16" s="1"/>
  <c r="V12" i="16"/>
  <c r="AA30" i="16" s="1"/>
  <c r="T12" i="16"/>
  <c r="U12" i="16" s="1"/>
  <c r="S12" i="16"/>
  <c r="Z30" i="16" s="1"/>
  <c r="Q12" i="16"/>
  <c r="G30" i="16" s="1"/>
  <c r="P12" i="16"/>
  <c r="N12" i="16"/>
  <c r="F30" i="16" s="1"/>
  <c r="M12" i="16"/>
  <c r="X30" i="16" s="1"/>
  <c r="K12" i="16"/>
  <c r="E30" i="16" s="1"/>
  <c r="J12" i="16"/>
  <c r="W30" i="16" s="1"/>
  <c r="H12" i="16"/>
  <c r="D30" i="16" s="1"/>
  <c r="G12" i="16"/>
  <c r="V30" i="16" s="1"/>
  <c r="E12" i="16"/>
  <c r="F12" i="16" s="1"/>
  <c r="D12" i="16"/>
  <c r="U30" i="16" s="1"/>
  <c r="B12" i="16"/>
  <c r="AS11" i="16"/>
  <c r="AP11" i="16"/>
  <c r="AM11" i="16"/>
  <c r="AJ11" i="16"/>
  <c r="AG11" i="16"/>
  <c r="AD11" i="16"/>
  <c r="Y11" i="16"/>
  <c r="W11" i="16"/>
  <c r="I29" i="16" s="1"/>
  <c r="V11" i="16"/>
  <c r="AA29" i="16" s="1"/>
  <c r="T11" i="16"/>
  <c r="H29" i="16" s="1"/>
  <c r="S11" i="16"/>
  <c r="Z29" i="16" s="1"/>
  <c r="Q11" i="16"/>
  <c r="G29" i="16" s="1"/>
  <c r="P11" i="16"/>
  <c r="Y29" i="16" s="1"/>
  <c r="N11" i="16"/>
  <c r="M11" i="16"/>
  <c r="X29" i="16" s="1"/>
  <c r="K11" i="16"/>
  <c r="E29" i="16" s="1"/>
  <c r="J11" i="16"/>
  <c r="W29" i="16" s="1"/>
  <c r="H11" i="16"/>
  <c r="D29" i="16" s="1"/>
  <c r="G11" i="16"/>
  <c r="V29" i="16" s="1"/>
  <c r="E11" i="16"/>
  <c r="C29" i="16" s="1"/>
  <c r="D11" i="16"/>
  <c r="U29" i="16" s="1"/>
  <c r="B11" i="16"/>
  <c r="AS10" i="16"/>
  <c r="AP10" i="16"/>
  <c r="AM10" i="16"/>
  <c r="AJ10" i="16"/>
  <c r="AG10" i="16"/>
  <c r="AD10" i="16"/>
  <c r="AA10" i="16"/>
  <c r="V10" i="16"/>
  <c r="AA28" i="16" s="1"/>
  <c r="U10" i="16"/>
  <c r="T10" i="16"/>
  <c r="H28" i="16" s="1"/>
  <c r="S10" i="16"/>
  <c r="Z28" i="16" s="1"/>
  <c r="Q10" i="16"/>
  <c r="G28" i="16" s="1"/>
  <c r="P10" i="16"/>
  <c r="N10" i="16"/>
  <c r="F28" i="16" s="1"/>
  <c r="M10" i="16"/>
  <c r="X28" i="16" s="1"/>
  <c r="K10" i="16"/>
  <c r="L10" i="16" s="1"/>
  <c r="J10" i="16"/>
  <c r="W28" i="16" s="1"/>
  <c r="H10" i="16"/>
  <c r="D28" i="16" s="1"/>
  <c r="G10" i="16"/>
  <c r="V28" i="16" s="1"/>
  <c r="E10" i="16"/>
  <c r="F10" i="16" s="1"/>
  <c r="D10" i="16"/>
  <c r="U28" i="16" s="1"/>
  <c r="B10" i="16"/>
  <c r="B28" i="16" s="1"/>
  <c r="AS9" i="16"/>
  <c r="AP9" i="16"/>
  <c r="AM9" i="16"/>
  <c r="AJ9" i="16"/>
  <c r="AG9" i="16"/>
  <c r="AD9" i="16"/>
  <c r="AA9" i="16"/>
  <c r="X9" i="16"/>
  <c r="S9" i="16"/>
  <c r="Z27" i="16" s="1"/>
  <c r="Q9" i="16"/>
  <c r="G27" i="16" s="1"/>
  <c r="P9" i="16"/>
  <c r="Y27" i="16" s="1"/>
  <c r="N9" i="16"/>
  <c r="F27" i="16" s="1"/>
  <c r="M9" i="16"/>
  <c r="X27" i="16" s="1"/>
  <c r="K9" i="16"/>
  <c r="E27" i="16" s="1"/>
  <c r="J9" i="16"/>
  <c r="W27" i="16" s="1"/>
  <c r="H9" i="16"/>
  <c r="G9" i="16"/>
  <c r="V27" i="16" s="1"/>
  <c r="E9" i="16"/>
  <c r="C27" i="16" s="1"/>
  <c r="D9" i="16"/>
  <c r="U27" i="16" s="1"/>
  <c r="B9" i="16"/>
  <c r="B27" i="16" s="1"/>
  <c r="AS8" i="16"/>
  <c r="AP8" i="16"/>
  <c r="AM8" i="16"/>
  <c r="AJ8" i="16"/>
  <c r="AG8" i="16"/>
  <c r="AD8" i="16"/>
  <c r="AA8" i="16"/>
  <c r="X8" i="16"/>
  <c r="U8" i="16"/>
  <c r="P8" i="16"/>
  <c r="Y26" i="16" s="1"/>
  <c r="N8" i="16"/>
  <c r="F26" i="16" s="1"/>
  <c r="M8" i="16"/>
  <c r="X26" i="16" s="1"/>
  <c r="K8" i="16"/>
  <c r="J8" i="16"/>
  <c r="W26" i="16" s="1"/>
  <c r="H8" i="16"/>
  <c r="D26" i="16" s="1"/>
  <c r="G8" i="16"/>
  <c r="V26" i="16" s="1"/>
  <c r="E8" i="16"/>
  <c r="C26" i="16" s="1"/>
  <c r="D8" i="16"/>
  <c r="U26" i="16" s="1"/>
  <c r="B8" i="16"/>
  <c r="B26" i="16" s="1"/>
  <c r="AS7" i="16"/>
  <c r="AP7" i="16"/>
  <c r="AM7" i="16"/>
  <c r="AJ7" i="16"/>
  <c r="AG7" i="16"/>
  <c r="AD7" i="16"/>
  <c r="AA7" i="16"/>
  <c r="X7" i="16"/>
  <c r="U7" i="16"/>
  <c r="R7" i="16"/>
  <c r="M7" i="16"/>
  <c r="X25" i="16" s="1"/>
  <c r="K7" i="16"/>
  <c r="E25" i="16" s="1"/>
  <c r="J7" i="16"/>
  <c r="W25" i="16" s="1"/>
  <c r="H7" i="16"/>
  <c r="D25" i="16" s="1"/>
  <c r="G7" i="16"/>
  <c r="V25" i="16" s="1"/>
  <c r="E7" i="16"/>
  <c r="C25" i="16" s="1"/>
  <c r="D7" i="16"/>
  <c r="U25" i="16" s="1"/>
  <c r="B7" i="16"/>
  <c r="AS6" i="16"/>
  <c r="AP6" i="16"/>
  <c r="AM6" i="16"/>
  <c r="AJ6" i="16"/>
  <c r="AG6" i="16"/>
  <c r="AD6" i="16"/>
  <c r="AA6" i="16"/>
  <c r="X6" i="16"/>
  <c r="U6" i="16"/>
  <c r="R6" i="16"/>
  <c r="O6" i="16"/>
  <c r="J6" i="16"/>
  <c r="W24" i="16" s="1"/>
  <c r="H6" i="16"/>
  <c r="D24" i="16" s="1"/>
  <c r="G6" i="16"/>
  <c r="V24" i="16" s="1"/>
  <c r="E6" i="16"/>
  <c r="F6" i="16" s="1"/>
  <c r="D6" i="16"/>
  <c r="U24" i="16" s="1"/>
  <c r="B6" i="16"/>
  <c r="AS5" i="16"/>
  <c r="AP5" i="16"/>
  <c r="AM5" i="16"/>
  <c r="AJ5" i="16"/>
  <c r="AG5" i="16"/>
  <c r="AD5" i="16"/>
  <c r="AA5" i="16"/>
  <c r="X5" i="16"/>
  <c r="U5" i="16"/>
  <c r="R5" i="16"/>
  <c r="O5" i="16"/>
  <c r="L5" i="16"/>
  <c r="G5" i="16"/>
  <c r="V23" i="16" s="1"/>
  <c r="E5" i="16"/>
  <c r="C23" i="16" s="1"/>
  <c r="D5" i="16"/>
  <c r="U23" i="16" s="1"/>
  <c r="B5" i="16"/>
  <c r="AS4" i="16"/>
  <c r="AP4" i="16"/>
  <c r="AM4" i="16"/>
  <c r="AJ4" i="16"/>
  <c r="AG4" i="16"/>
  <c r="AD4" i="16"/>
  <c r="AA4" i="16"/>
  <c r="X4" i="16"/>
  <c r="U4" i="16"/>
  <c r="R4" i="16"/>
  <c r="O4" i="16"/>
  <c r="L4" i="16"/>
  <c r="I4" i="16"/>
  <c r="D4" i="16"/>
  <c r="U22" i="16" s="1"/>
  <c r="B4" i="16"/>
  <c r="AS3" i="16"/>
  <c r="AP3" i="16"/>
  <c r="AM3" i="16"/>
  <c r="AJ3" i="16"/>
  <c r="AG3" i="16"/>
  <c r="AD3" i="16"/>
  <c r="AA3" i="16"/>
  <c r="X3" i="16"/>
  <c r="U3" i="16"/>
  <c r="R3" i="16"/>
  <c r="O3" i="16"/>
  <c r="L3" i="16"/>
  <c r="I3" i="16"/>
  <c r="F3" i="16"/>
  <c r="AD29" i="15"/>
  <c r="M29" i="15"/>
  <c r="AD28" i="15"/>
  <c r="AC28" i="15"/>
  <c r="M28" i="15"/>
  <c r="L28" i="15"/>
  <c r="AD27" i="15"/>
  <c r="AC27" i="15"/>
  <c r="AB27" i="15"/>
  <c r="M27" i="15"/>
  <c r="L27" i="15"/>
  <c r="K27" i="15"/>
  <c r="AD26" i="15"/>
  <c r="AC26" i="15"/>
  <c r="AB26" i="15"/>
  <c r="AA26" i="15"/>
  <c r="U26" i="15"/>
  <c r="M26" i="15"/>
  <c r="L26" i="15"/>
  <c r="K26" i="15"/>
  <c r="J26" i="15"/>
  <c r="AD25" i="15"/>
  <c r="AC25" i="15"/>
  <c r="AB25" i="15"/>
  <c r="AA25" i="15"/>
  <c r="Z25" i="15"/>
  <c r="M25" i="15"/>
  <c r="L25" i="15"/>
  <c r="K25" i="15"/>
  <c r="J25" i="15"/>
  <c r="I25" i="15"/>
  <c r="AD24" i="15"/>
  <c r="AC24" i="15"/>
  <c r="AB24" i="15"/>
  <c r="AA24" i="15"/>
  <c r="Z24" i="15"/>
  <c r="Y24" i="15"/>
  <c r="T24" i="15"/>
  <c r="M24" i="15"/>
  <c r="L24" i="15"/>
  <c r="K24" i="15"/>
  <c r="J24" i="15"/>
  <c r="I24" i="15"/>
  <c r="H24" i="15"/>
  <c r="AD23" i="15"/>
  <c r="AC23" i="15"/>
  <c r="AB23" i="15"/>
  <c r="AA23" i="15"/>
  <c r="Z23" i="15"/>
  <c r="Y23" i="15"/>
  <c r="X23" i="15"/>
  <c r="M23" i="15"/>
  <c r="L23" i="15"/>
  <c r="K23" i="15"/>
  <c r="J23" i="15"/>
  <c r="I23" i="15"/>
  <c r="H23" i="15"/>
  <c r="G23" i="15"/>
  <c r="AD22" i="15"/>
  <c r="AC22" i="15"/>
  <c r="AB22" i="15"/>
  <c r="AA22" i="15"/>
  <c r="Z22" i="15"/>
  <c r="Y22" i="15"/>
  <c r="X22" i="15"/>
  <c r="W22" i="15"/>
  <c r="M22" i="15"/>
  <c r="L22" i="15"/>
  <c r="K22" i="15"/>
  <c r="J22" i="15"/>
  <c r="I22" i="15"/>
  <c r="H22" i="15"/>
  <c r="G22" i="15"/>
  <c r="F22" i="15"/>
  <c r="AD21" i="15"/>
  <c r="AC21" i="15"/>
  <c r="AB21" i="15"/>
  <c r="AA21" i="15"/>
  <c r="Z21" i="15"/>
  <c r="Y21" i="15"/>
  <c r="X21" i="15"/>
  <c r="W21" i="15"/>
  <c r="V21" i="15"/>
  <c r="M21" i="15"/>
  <c r="L21" i="15"/>
  <c r="K21" i="15"/>
  <c r="J21" i="15"/>
  <c r="I21" i="15"/>
  <c r="H21" i="15"/>
  <c r="G21" i="15"/>
  <c r="F21" i="15"/>
  <c r="E21" i="15"/>
  <c r="AD20" i="15"/>
  <c r="AC20" i="15"/>
  <c r="AB20" i="15"/>
  <c r="AA20" i="15"/>
  <c r="Z20" i="15"/>
  <c r="Y20" i="15"/>
  <c r="X20" i="15"/>
  <c r="W20" i="15"/>
  <c r="V20" i="15"/>
  <c r="U20" i="15"/>
  <c r="M20" i="15"/>
  <c r="L20" i="15"/>
  <c r="K20" i="15"/>
  <c r="J20" i="15"/>
  <c r="I20" i="15"/>
  <c r="H20" i="15"/>
  <c r="G20" i="15"/>
  <c r="F20" i="15"/>
  <c r="E20" i="15"/>
  <c r="D20" i="15"/>
  <c r="AD19" i="15"/>
  <c r="AC19" i="15"/>
  <c r="AB19" i="15"/>
  <c r="AA19" i="15"/>
  <c r="Z19" i="15"/>
  <c r="Y19" i="15"/>
  <c r="X19" i="15"/>
  <c r="W19" i="15"/>
  <c r="V19" i="15"/>
  <c r="U19" i="15"/>
  <c r="T19" i="15"/>
  <c r="M19" i="15"/>
  <c r="L19" i="15"/>
  <c r="K19" i="15"/>
  <c r="J19" i="15"/>
  <c r="I19" i="15"/>
  <c r="H19" i="15"/>
  <c r="G19" i="15"/>
  <c r="F19" i="15"/>
  <c r="E19" i="15"/>
  <c r="D19" i="15"/>
  <c r="C19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H14" i="15"/>
  <c r="AC29" i="15" s="1"/>
  <c r="AF14" i="15"/>
  <c r="L29" i="15" s="1"/>
  <c r="AE14" i="15"/>
  <c r="AB29" i="15" s="1"/>
  <c r="AC14" i="15"/>
  <c r="AD14" i="15" s="1"/>
  <c r="AB14" i="15"/>
  <c r="AA29" i="15" s="1"/>
  <c r="Z14" i="15"/>
  <c r="J29" i="15" s="1"/>
  <c r="Y14" i="15"/>
  <c r="Z29" i="15" s="1"/>
  <c r="W14" i="15"/>
  <c r="I29" i="15" s="1"/>
  <c r="V14" i="15"/>
  <c r="T14" i="15"/>
  <c r="H29" i="15" s="1"/>
  <c r="S14" i="15"/>
  <c r="Q14" i="15"/>
  <c r="G29" i="15" s="1"/>
  <c r="P14" i="15"/>
  <c r="W29" i="15" s="1"/>
  <c r="N14" i="15"/>
  <c r="M14" i="15"/>
  <c r="V29" i="15" s="1"/>
  <c r="K14" i="15"/>
  <c r="E29" i="15" s="1"/>
  <c r="J14" i="15"/>
  <c r="U29" i="15" s="1"/>
  <c r="H14" i="15"/>
  <c r="D29" i="15" s="1"/>
  <c r="G14" i="15"/>
  <c r="T29" i="15" s="1"/>
  <c r="E14" i="15"/>
  <c r="C29" i="15" s="1"/>
  <c r="D14" i="15"/>
  <c r="S29" i="15" s="1"/>
  <c r="B14" i="15"/>
  <c r="B29" i="15" s="1"/>
  <c r="AJ13" i="15"/>
  <c r="AE13" i="15"/>
  <c r="AD13" i="15" s="1"/>
  <c r="AC13" i="15"/>
  <c r="K28" i="15" s="1"/>
  <c r="AB13" i="15"/>
  <c r="AA28" i="15" s="1"/>
  <c r="Z13" i="15"/>
  <c r="J28" i="15" s="1"/>
  <c r="Y13" i="15"/>
  <c r="Z28" i="15" s="1"/>
  <c r="W13" i="15"/>
  <c r="I28" i="15" s="1"/>
  <c r="V13" i="15"/>
  <c r="T13" i="15"/>
  <c r="H28" i="15" s="1"/>
  <c r="S13" i="15"/>
  <c r="X28" i="15" s="1"/>
  <c r="Q13" i="15"/>
  <c r="P13" i="15"/>
  <c r="N13" i="15"/>
  <c r="F28" i="15" s="1"/>
  <c r="M13" i="15"/>
  <c r="V28" i="15" s="1"/>
  <c r="K13" i="15"/>
  <c r="E28" i="15" s="1"/>
  <c r="J13" i="15"/>
  <c r="U28" i="15" s="1"/>
  <c r="H13" i="15"/>
  <c r="D28" i="15" s="1"/>
  <c r="G13" i="15"/>
  <c r="F13" i="15" s="1"/>
  <c r="E13" i="15"/>
  <c r="C28" i="15" s="1"/>
  <c r="D13" i="15"/>
  <c r="S28" i="15" s="1"/>
  <c r="B13" i="15"/>
  <c r="B28" i="15" s="1"/>
  <c r="AJ12" i="15"/>
  <c r="AB12" i="15"/>
  <c r="AA27" i="15" s="1"/>
  <c r="Z12" i="15"/>
  <c r="J27" i="15" s="1"/>
  <c r="Y12" i="15"/>
  <c r="Z27" i="15" s="1"/>
  <c r="W12" i="15"/>
  <c r="I27" i="15" s="1"/>
  <c r="V12" i="15"/>
  <c r="Y27" i="15" s="1"/>
  <c r="T12" i="15"/>
  <c r="H27" i="15" s="1"/>
  <c r="S12" i="15"/>
  <c r="X27" i="15" s="1"/>
  <c r="Q12" i="15"/>
  <c r="G27" i="15" s="1"/>
  <c r="P12" i="15"/>
  <c r="N12" i="15"/>
  <c r="F27" i="15" s="1"/>
  <c r="M12" i="15"/>
  <c r="K12" i="15"/>
  <c r="E27" i="15" s="1"/>
  <c r="J12" i="15"/>
  <c r="U27" i="15" s="1"/>
  <c r="H12" i="15"/>
  <c r="D27" i="15" s="1"/>
  <c r="G12" i="15"/>
  <c r="T27" i="15" s="1"/>
  <c r="E12" i="15"/>
  <c r="C27" i="15" s="1"/>
  <c r="D12" i="15"/>
  <c r="S27" i="15" s="1"/>
  <c r="B12" i="15"/>
  <c r="B27" i="15" s="1"/>
  <c r="AJ11" i="15"/>
  <c r="AD11" i="15"/>
  <c r="Y11" i="15"/>
  <c r="Z26" i="15" s="1"/>
  <c r="W11" i="15"/>
  <c r="I26" i="15" s="1"/>
  <c r="V11" i="15"/>
  <c r="T11" i="15"/>
  <c r="H26" i="15" s="1"/>
  <c r="S11" i="15"/>
  <c r="Q11" i="15"/>
  <c r="G26" i="15" s="1"/>
  <c r="P11" i="15"/>
  <c r="W26" i="15" s="1"/>
  <c r="N11" i="15"/>
  <c r="F26" i="15" s="1"/>
  <c r="M11" i="15"/>
  <c r="V26" i="15" s="1"/>
  <c r="K11" i="15"/>
  <c r="E26" i="15" s="1"/>
  <c r="J11" i="15"/>
  <c r="H11" i="15"/>
  <c r="D26" i="15" s="1"/>
  <c r="G11" i="15"/>
  <c r="T26" i="15" s="1"/>
  <c r="E11" i="15"/>
  <c r="C26" i="15" s="1"/>
  <c r="D11" i="15"/>
  <c r="B11" i="15"/>
  <c r="B26" i="15" s="1"/>
  <c r="AJ10" i="15"/>
  <c r="AD10" i="15"/>
  <c r="AA10" i="15"/>
  <c r="V10" i="15"/>
  <c r="Y25" i="15" s="1"/>
  <c r="T10" i="15"/>
  <c r="H25" i="15" s="1"/>
  <c r="S10" i="15"/>
  <c r="X25" i="15" s="1"/>
  <c r="Q10" i="15"/>
  <c r="G25" i="15" s="1"/>
  <c r="P10" i="15"/>
  <c r="W25" i="15" s="1"/>
  <c r="N10" i="15"/>
  <c r="F25" i="15" s="1"/>
  <c r="M10" i="15"/>
  <c r="V25" i="15" s="1"/>
  <c r="K10" i="15"/>
  <c r="E25" i="15" s="1"/>
  <c r="J10" i="15"/>
  <c r="H10" i="15"/>
  <c r="D25" i="15" s="1"/>
  <c r="G10" i="15"/>
  <c r="E10" i="15"/>
  <c r="C25" i="15" s="1"/>
  <c r="D10" i="15"/>
  <c r="S25" i="15" s="1"/>
  <c r="B10" i="15"/>
  <c r="AJ9" i="15"/>
  <c r="AD9" i="15"/>
  <c r="AA9" i="15"/>
  <c r="X9" i="15"/>
  <c r="S9" i="15"/>
  <c r="Q9" i="15"/>
  <c r="G24" i="15" s="1"/>
  <c r="P9" i="15"/>
  <c r="W24" i="15" s="1"/>
  <c r="N9" i="15"/>
  <c r="F24" i="15" s="1"/>
  <c r="M9" i="15"/>
  <c r="V24" i="15" s="1"/>
  <c r="K9" i="15"/>
  <c r="E24" i="15" s="1"/>
  <c r="J9" i="15"/>
  <c r="H9" i="15"/>
  <c r="D24" i="15" s="1"/>
  <c r="G9" i="15"/>
  <c r="E9" i="15"/>
  <c r="C24" i="15" s="1"/>
  <c r="D9" i="15"/>
  <c r="C9" i="15" s="1"/>
  <c r="B9" i="15"/>
  <c r="B24" i="15" s="1"/>
  <c r="AJ8" i="15"/>
  <c r="AD8" i="15"/>
  <c r="AA8" i="15"/>
  <c r="X8" i="15"/>
  <c r="U8" i="15"/>
  <c r="P8" i="15"/>
  <c r="W23" i="15" s="1"/>
  <c r="N8" i="15"/>
  <c r="F23" i="15" s="1"/>
  <c r="M8" i="15"/>
  <c r="V23" i="15" s="1"/>
  <c r="K8" i="15"/>
  <c r="E23" i="15" s="1"/>
  <c r="J8" i="15"/>
  <c r="U23" i="15" s="1"/>
  <c r="H8" i="15"/>
  <c r="D23" i="15" s="1"/>
  <c r="G8" i="15"/>
  <c r="T23" i="15" s="1"/>
  <c r="E8" i="15"/>
  <c r="C23" i="15" s="1"/>
  <c r="D8" i="15"/>
  <c r="B8" i="15"/>
  <c r="B23" i="15" s="1"/>
  <c r="AJ7" i="15"/>
  <c r="AD7" i="15"/>
  <c r="AA7" i="15"/>
  <c r="X7" i="15"/>
  <c r="U7" i="15"/>
  <c r="R7" i="15"/>
  <c r="M7" i="15"/>
  <c r="V22" i="15" s="1"/>
  <c r="K7" i="15"/>
  <c r="E22" i="15" s="1"/>
  <c r="J7" i="15"/>
  <c r="I7" i="15" s="1"/>
  <c r="H7" i="15"/>
  <c r="D22" i="15" s="1"/>
  <c r="G7" i="15"/>
  <c r="E7" i="15"/>
  <c r="C22" i="15" s="1"/>
  <c r="D7" i="15"/>
  <c r="S22" i="15" s="1"/>
  <c r="B7" i="15"/>
  <c r="AJ6" i="15"/>
  <c r="AD6" i="15"/>
  <c r="AA6" i="15"/>
  <c r="X6" i="15"/>
  <c r="U6" i="15"/>
  <c r="R6" i="15"/>
  <c r="O6" i="15"/>
  <c r="J6" i="15"/>
  <c r="U21" i="15" s="1"/>
  <c r="H6" i="15"/>
  <c r="D21" i="15" s="1"/>
  <c r="G6" i="15"/>
  <c r="T21" i="15" s="1"/>
  <c r="E6" i="15"/>
  <c r="C21" i="15" s="1"/>
  <c r="D6" i="15"/>
  <c r="S21" i="15" s="1"/>
  <c r="B6" i="15"/>
  <c r="B21" i="15" s="1"/>
  <c r="AJ5" i="15"/>
  <c r="AD5" i="15"/>
  <c r="AA5" i="15"/>
  <c r="X5" i="15"/>
  <c r="U5" i="15"/>
  <c r="R5" i="15"/>
  <c r="O5" i="15"/>
  <c r="L5" i="15"/>
  <c r="G5" i="15"/>
  <c r="E5" i="15"/>
  <c r="C20" i="15" s="1"/>
  <c r="D5" i="15"/>
  <c r="S20" i="15" s="1"/>
  <c r="B5" i="15"/>
  <c r="B20" i="15" s="1"/>
  <c r="AJ4" i="15"/>
  <c r="AD4" i="15"/>
  <c r="AA4" i="15"/>
  <c r="X4" i="15"/>
  <c r="U4" i="15"/>
  <c r="R4" i="15"/>
  <c r="O4" i="15"/>
  <c r="L4" i="15"/>
  <c r="I4" i="15"/>
  <c r="D4" i="15"/>
  <c r="S19" i="15" s="1"/>
  <c r="AM19" i="15" s="1"/>
  <c r="B4" i="15"/>
  <c r="B19" i="15" s="1"/>
  <c r="AJ3" i="15"/>
  <c r="AD3" i="15"/>
  <c r="AA3" i="15"/>
  <c r="X3" i="15"/>
  <c r="U3" i="15"/>
  <c r="R3" i="15"/>
  <c r="O3" i="15"/>
  <c r="L3" i="15"/>
  <c r="I3" i="15"/>
  <c r="F3" i="15"/>
  <c r="AB54" i="14"/>
  <c r="R54" i="14"/>
  <c r="L54" i="14"/>
  <c r="B54" i="14"/>
  <c r="AB53" i="14"/>
  <c r="AA53" i="14"/>
  <c r="Z53" i="14"/>
  <c r="R53" i="14"/>
  <c r="L53" i="14"/>
  <c r="K53" i="14"/>
  <c r="J53" i="14"/>
  <c r="B53" i="14"/>
  <c r="AB52" i="14"/>
  <c r="AA52" i="14"/>
  <c r="Z52" i="14"/>
  <c r="R52" i="14"/>
  <c r="L52" i="14"/>
  <c r="K52" i="14"/>
  <c r="J52" i="14"/>
  <c r="B52" i="14"/>
  <c r="AB51" i="14"/>
  <c r="AA51" i="14"/>
  <c r="Z51" i="14"/>
  <c r="Y51" i="14"/>
  <c r="R51" i="14"/>
  <c r="L51" i="14"/>
  <c r="K51" i="14"/>
  <c r="J51" i="14"/>
  <c r="I51" i="14"/>
  <c r="B51" i="14"/>
  <c r="AB50" i="14"/>
  <c r="AA50" i="14"/>
  <c r="Z50" i="14"/>
  <c r="Y50" i="14"/>
  <c r="X50" i="14"/>
  <c r="R50" i="14"/>
  <c r="L50" i="14"/>
  <c r="K50" i="14"/>
  <c r="J50" i="14"/>
  <c r="I50" i="14"/>
  <c r="H50" i="14"/>
  <c r="B50" i="14"/>
  <c r="AB49" i="14"/>
  <c r="AA49" i="14"/>
  <c r="Z49" i="14"/>
  <c r="Y49" i="14"/>
  <c r="X49" i="14"/>
  <c r="W49" i="14"/>
  <c r="U49" i="14"/>
  <c r="R49" i="14"/>
  <c r="L49" i="14"/>
  <c r="K49" i="14"/>
  <c r="J49" i="14"/>
  <c r="I49" i="14"/>
  <c r="H49" i="14"/>
  <c r="G49" i="14"/>
  <c r="B49" i="14"/>
  <c r="AB48" i="14"/>
  <c r="AA48" i="14"/>
  <c r="Z48" i="14"/>
  <c r="Y48" i="14"/>
  <c r="X48" i="14"/>
  <c r="W48" i="14"/>
  <c r="V48" i="14"/>
  <c r="R48" i="14"/>
  <c r="L48" i="14"/>
  <c r="K48" i="14"/>
  <c r="J48" i="14"/>
  <c r="I48" i="14"/>
  <c r="H48" i="14"/>
  <c r="G48" i="14"/>
  <c r="F48" i="14"/>
  <c r="B48" i="14"/>
  <c r="AB47" i="14"/>
  <c r="AA47" i="14"/>
  <c r="Z47" i="14"/>
  <c r="Y47" i="14"/>
  <c r="X47" i="14"/>
  <c r="W47" i="14"/>
  <c r="V47" i="14"/>
  <c r="U47" i="14"/>
  <c r="R47" i="14"/>
  <c r="L47" i="14"/>
  <c r="K47" i="14"/>
  <c r="J47" i="14"/>
  <c r="I47" i="14"/>
  <c r="H47" i="14"/>
  <c r="G47" i="14"/>
  <c r="F47" i="14"/>
  <c r="E47" i="14"/>
  <c r="B47" i="14"/>
  <c r="AB46" i="14"/>
  <c r="AA46" i="14"/>
  <c r="Z46" i="14"/>
  <c r="Y46" i="14"/>
  <c r="X46" i="14"/>
  <c r="W46" i="14"/>
  <c r="V46" i="14"/>
  <c r="U46" i="14"/>
  <c r="T46" i="14"/>
  <c r="R46" i="14"/>
  <c r="L46" i="14"/>
  <c r="K46" i="14"/>
  <c r="J46" i="14"/>
  <c r="I46" i="14"/>
  <c r="H46" i="14"/>
  <c r="G46" i="14"/>
  <c r="F46" i="14"/>
  <c r="E46" i="14"/>
  <c r="D46" i="14"/>
  <c r="B46" i="14"/>
  <c r="AB45" i="14"/>
  <c r="AA45" i="14"/>
  <c r="Z45" i="14"/>
  <c r="Y45" i="14"/>
  <c r="X45" i="14"/>
  <c r="W45" i="14"/>
  <c r="V45" i="14"/>
  <c r="U45" i="14"/>
  <c r="T45" i="14"/>
  <c r="S45" i="14"/>
  <c r="R45" i="14"/>
  <c r="L45" i="14"/>
  <c r="K45" i="14"/>
  <c r="J45" i="14"/>
  <c r="I45" i="14"/>
  <c r="H45" i="14"/>
  <c r="G45" i="14"/>
  <c r="F45" i="14"/>
  <c r="E45" i="14"/>
  <c r="D45" i="14"/>
  <c r="C45" i="14"/>
  <c r="B45" i="14"/>
  <c r="AB44" i="14"/>
  <c r="AA44" i="14"/>
  <c r="Z44" i="14"/>
  <c r="Y44" i="14"/>
  <c r="X44" i="14"/>
  <c r="W44" i="14"/>
  <c r="V44" i="14"/>
  <c r="U44" i="14"/>
  <c r="T44" i="14"/>
  <c r="S44" i="14"/>
  <c r="R44" i="14"/>
  <c r="AQ44" i="14" s="1"/>
  <c r="L44" i="14"/>
  <c r="K44" i="14"/>
  <c r="J44" i="14"/>
  <c r="I44" i="14"/>
  <c r="H44" i="14"/>
  <c r="G44" i="14"/>
  <c r="F44" i="14"/>
  <c r="E44" i="14"/>
  <c r="N44" i="14" s="1"/>
  <c r="D44" i="14"/>
  <c r="C44" i="14"/>
  <c r="B44" i="14"/>
  <c r="AM41" i="14"/>
  <c r="AE40" i="14"/>
  <c r="AA54" i="14" s="1"/>
  <c r="AD40" i="14"/>
  <c r="AC40" i="14"/>
  <c r="K54" i="14" s="1"/>
  <c r="AB40" i="14"/>
  <c r="Z54" i="14" s="1"/>
  <c r="Z40" i="14"/>
  <c r="J54" i="14" s="1"/>
  <c r="Y40" i="14"/>
  <c r="Y54" i="14" s="1"/>
  <c r="W40" i="14"/>
  <c r="X40" i="14" s="1"/>
  <c r="V40" i="14"/>
  <c r="X54" i="14" s="1"/>
  <c r="T40" i="14"/>
  <c r="H54" i="14" s="1"/>
  <c r="S40" i="14"/>
  <c r="W54" i="14" s="1"/>
  <c r="Q40" i="14"/>
  <c r="G54" i="14" s="1"/>
  <c r="P40" i="14"/>
  <c r="V54" i="14" s="1"/>
  <c r="N40" i="14"/>
  <c r="O40" i="14" s="1"/>
  <c r="M40" i="14"/>
  <c r="U54" i="14" s="1"/>
  <c r="K40" i="14"/>
  <c r="E54" i="14" s="1"/>
  <c r="J40" i="14"/>
  <c r="T54" i="14" s="1"/>
  <c r="H40" i="14"/>
  <c r="D54" i="14" s="1"/>
  <c r="G40" i="14"/>
  <c r="S54" i="14" s="1"/>
  <c r="E40" i="14"/>
  <c r="F40" i="14" s="1"/>
  <c r="AU39" i="14"/>
  <c r="AP39" i="14"/>
  <c r="AS39" i="14" s="1"/>
  <c r="AG39" i="14"/>
  <c r="AA39" i="14"/>
  <c r="Y39" i="14"/>
  <c r="Y53" i="14" s="1"/>
  <c r="W39" i="14"/>
  <c r="I53" i="14" s="1"/>
  <c r="V39" i="14"/>
  <c r="X53" i="14" s="1"/>
  <c r="T39" i="14"/>
  <c r="H53" i="14" s="1"/>
  <c r="S39" i="14"/>
  <c r="W53" i="14" s="1"/>
  <c r="Q39" i="14"/>
  <c r="R39" i="14" s="1"/>
  <c r="P39" i="14"/>
  <c r="V53" i="14" s="1"/>
  <c r="N39" i="14"/>
  <c r="O39" i="14" s="1"/>
  <c r="M39" i="14"/>
  <c r="U53" i="14" s="1"/>
  <c r="L39" i="14"/>
  <c r="K39" i="14"/>
  <c r="E53" i="14" s="1"/>
  <c r="J39" i="14"/>
  <c r="T53" i="14" s="1"/>
  <c r="H39" i="14"/>
  <c r="I39" i="14" s="1"/>
  <c r="G39" i="14"/>
  <c r="S53" i="14" s="1"/>
  <c r="E39" i="14"/>
  <c r="C53" i="14" s="1"/>
  <c r="AU38" i="14"/>
  <c r="AP38" i="14"/>
  <c r="AS38" i="14" s="1"/>
  <c r="AG38" i="14"/>
  <c r="AD38" i="14"/>
  <c r="Y38" i="14"/>
  <c r="Y52" i="14" s="1"/>
  <c r="X38" i="14"/>
  <c r="W38" i="14"/>
  <c r="I52" i="14" s="1"/>
  <c r="V38" i="14"/>
  <c r="X52" i="14" s="1"/>
  <c r="T38" i="14"/>
  <c r="H52" i="14" s="1"/>
  <c r="S38" i="14"/>
  <c r="W52" i="14" s="1"/>
  <c r="Q38" i="14"/>
  <c r="G52" i="14" s="1"/>
  <c r="P38" i="14"/>
  <c r="V52" i="14" s="1"/>
  <c r="N38" i="14"/>
  <c r="O38" i="14" s="1"/>
  <c r="M38" i="14"/>
  <c r="U52" i="14" s="1"/>
  <c r="K38" i="14"/>
  <c r="L38" i="14" s="1"/>
  <c r="J38" i="14"/>
  <c r="T52" i="14" s="1"/>
  <c r="H38" i="14"/>
  <c r="D52" i="14" s="1"/>
  <c r="G38" i="14"/>
  <c r="S52" i="14" s="1"/>
  <c r="E38" i="14"/>
  <c r="C52" i="14" s="1"/>
  <c r="AU37" i="14"/>
  <c r="AP37" i="14"/>
  <c r="AS37" i="14" s="1"/>
  <c r="AG37" i="14"/>
  <c r="AD37" i="14"/>
  <c r="AA37" i="14"/>
  <c r="V37" i="14"/>
  <c r="X51" i="14" s="1"/>
  <c r="T37" i="14"/>
  <c r="H51" i="14" s="1"/>
  <c r="S37" i="14"/>
  <c r="W51" i="14" s="1"/>
  <c r="Q37" i="14"/>
  <c r="R37" i="14" s="1"/>
  <c r="P37" i="14"/>
  <c r="V51" i="14" s="1"/>
  <c r="N37" i="14"/>
  <c r="O37" i="14" s="1"/>
  <c r="M37" i="14"/>
  <c r="U51" i="14" s="1"/>
  <c r="K37" i="14"/>
  <c r="E51" i="14" s="1"/>
  <c r="J37" i="14"/>
  <c r="T51" i="14" s="1"/>
  <c r="H37" i="14"/>
  <c r="D51" i="14" s="1"/>
  <c r="G37" i="14"/>
  <c r="S51" i="14" s="1"/>
  <c r="E37" i="14"/>
  <c r="C51" i="14" s="1"/>
  <c r="AU36" i="14"/>
  <c r="AP36" i="14"/>
  <c r="AS36" i="14" s="1"/>
  <c r="AG36" i="14"/>
  <c r="AD36" i="14"/>
  <c r="AA36" i="14"/>
  <c r="X36" i="14"/>
  <c r="S36" i="14"/>
  <c r="W50" i="14" s="1"/>
  <c r="Q36" i="14"/>
  <c r="R36" i="14" s="1"/>
  <c r="P36" i="14"/>
  <c r="V50" i="14" s="1"/>
  <c r="N36" i="14"/>
  <c r="F50" i="14" s="1"/>
  <c r="M36" i="14"/>
  <c r="U50" i="14" s="1"/>
  <c r="L36" i="14"/>
  <c r="K36" i="14"/>
  <c r="E50" i="14" s="1"/>
  <c r="J36" i="14"/>
  <c r="T50" i="14" s="1"/>
  <c r="H36" i="14"/>
  <c r="I36" i="14" s="1"/>
  <c r="G36" i="14"/>
  <c r="S50" i="14" s="1"/>
  <c r="E36" i="14"/>
  <c r="C50" i="14" s="1"/>
  <c r="AU35" i="14"/>
  <c r="AS35" i="14"/>
  <c r="AP35" i="14"/>
  <c r="AG35" i="14"/>
  <c r="AD35" i="14"/>
  <c r="AA35" i="14"/>
  <c r="X35" i="14"/>
  <c r="U35" i="14"/>
  <c r="P35" i="14"/>
  <c r="V49" i="14" s="1"/>
  <c r="N35" i="14"/>
  <c r="F49" i="14" s="1"/>
  <c r="M35" i="14"/>
  <c r="K35" i="14"/>
  <c r="E49" i="14" s="1"/>
  <c r="J35" i="14"/>
  <c r="T49" i="14" s="1"/>
  <c r="H35" i="14"/>
  <c r="D49" i="14" s="1"/>
  <c r="G35" i="14"/>
  <c r="S49" i="14" s="1"/>
  <c r="AD49" i="14" s="1"/>
  <c r="E35" i="14"/>
  <c r="F35" i="14" s="1"/>
  <c r="AU34" i="14"/>
  <c r="AP34" i="14"/>
  <c r="AS34" i="14" s="1"/>
  <c r="AG34" i="14"/>
  <c r="AD34" i="14"/>
  <c r="AA34" i="14"/>
  <c r="X34" i="14"/>
  <c r="U34" i="14"/>
  <c r="R34" i="14"/>
  <c r="M34" i="14"/>
  <c r="U48" i="14" s="1"/>
  <c r="K34" i="14"/>
  <c r="E48" i="14" s="1"/>
  <c r="J34" i="14"/>
  <c r="T48" i="14" s="1"/>
  <c r="H34" i="14"/>
  <c r="D48" i="14" s="1"/>
  <c r="G34" i="14"/>
  <c r="S48" i="14" s="1"/>
  <c r="E34" i="14"/>
  <c r="C48" i="14" s="1"/>
  <c r="AU33" i="14"/>
  <c r="AP33" i="14"/>
  <c r="AS33" i="14" s="1"/>
  <c r="AG33" i="14"/>
  <c r="AD33" i="14"/>
  <c r="AA33" i="14"/>
  <c r="X33" i="14"/>
  <c r="U33" i="14"/>
  <c r="R33" i="14"/>
  <c r="O33" i="14"/>
  <c r="J33" i="14"/>
  <c r="T47" i="14" s="1"/>
  <c r="H33" i="14"/>
  <c r="D47" i="14" s="1"/>
  <c r="G33" i="14"/>
  <c r="S47" i="14" s="1"/>
  <c r="E33" i="14"/>
  <c r="C47" i="14" s="1"/>
  <c r="AU32" i="14"/>
  <c r="AP32" i="14"/>
  <c r="AS32" i="14" s="1"/>
  <c r="AG32" i="14"/>
  <c r="AD32" i="14"/>
  <c r="AA32" i="14"/>
  <c r="X32" i="14"/>
  <c r="U32" i="14"/>
  <c r="R32" i="14"/>
  <c r="O32" i="14"/>
  <c r="L32" i="14"/>
  <c r="G32" i="14"/>
  <c r="S46" i="14" s="1"/>
  <c r="E32" i="14"/>
  <c r="F32" i="14" s="1"/>
  <c r="AU31" i="14"/>
  <c r="AP31" i="14"/>
  <c r="AS31" i="14" s="1"/>
  <c r="AG31" i="14"/>
  <c r="AD31" i="14"/>
  <c r="AA31" i="14"/>
  <c r="X31" i="14"/>
  <c r="U31" i="14"/>
  <c r="R31" i="14"/>
  <c r="O31" i="14"/>
  <c r="L31" i="14"/>
  <c r="I31" i="14"/>
  <c r="AG30" i="14"/>
  <c r="AD30" i="14"/>
  <c r="AA30" i="14"/>
  <c r="X30" i="14"/>
  <c r="U30" i="14"/>
  <c r="R30" i="14"/>
  <c r="O30" i="14"/>
  <c r="AL30" i="14" s="1"/>
  <c r="L30" i="14"/>
  <c r="I30" i="14"/>
  <c r="F30" i="14"/>
  <c r="AC25" i="14"/>
  <c r="V25" i="14"/>
  <c r="N25" i="14"/>
  <c r="AC24" i="14"/>
  <c r="AB24" i="14"/>
  <c r="N24" i="14"/>
  <c r="M24" i="14"/>
  <c r="AC23" i="14"/>
  <c r="AB23" i="14"/>
  <c r="AA23" i="14"/>
  <c r="N23" i="14"/>
  <c r="M23" i="14"/>
  <c r="L23" i="14"/>
  <c r="AC22" i="14"/>
  <c r="AB22" i="14"/>
  <c r="AA22" i="14"/>
  <c r="Z22" i="14"/>
  <c r="N22" i="14"/>
  <c r="M22" i="14"/>
  <c r="L22" i="14"/>
  <c r="K22" i="14"/>
  <c r="AC21" i="14"/>
  <c r="AB21" i="14"/>
  <c r="AA21" i="14"/>
  <c r="Z21" i="14"/>
  <c r="Y21" i="14"/>
  <c r="N21" i="14"/>
  <c r="M21" i="14"/>
  <c r="L21" i="14"/>
  <c r="K21" i="14"/>
  <c r="J21" i="14"/>
  <c r="AC20" i="14"/>
  <c r="AB20" i="14"/>
  <c r="AA20" i="14"/>
  <c r="Z20" i="14"/>
  <c r="Y20" i="14"/>
  <c r="X20" i="14"/>
  <c r="N20" i="14"/>
  <c r="M20" i="14"/>
  <c r="L20" i="14"/>
  <c r="K20" i="14"/>
  <c r="J20" i="14"/>
  <c r="I20" i="14"/>
  <c r="AC19" i="14"/>
  <c r="AB19" i="14"/>
  <c r="AA19" i="14"/>
  <c r="Z19" i="14"/>
  <c r="Y19" i="14"/>
  <c r="X19" i="14"/>
  <c r="W19" i="14"/>
  <c r="N19" i="14"/>
  <c r="M19" i="14"/>
  <c r="L19" i="14"/>
  <c r="K19" i="14"/>
  <c r="J19" i="14"/>
  <c r="I19" i="14"/>
  <c r="H19" i="14"/>
  <c r="E19" i="14"/>
  <c r="AC18" i="14"/>
  <c r="AB18" i="14"/>
  <c r="AA18" i="14"/>
  <c r="Z18" i="14"/>
  <c r="Y18" i="14"/>
  <c r="X18" i="14"/>
  <c r="W18" i="14"/>
  <c r="V18" i="14"/>
  <c r="N18" i="14"/>
  <c r="M18" i="14"/>
  <c r="L18" i="14"/>
  <c r="K18" i="14"/>
  <c r="J18" i="14"/>
  <c r="I18" i="14"/>
  <c r="H18" i="14"/>
  <c r="G18" i="14"/>
  <c r="AC17" i="14"/>
  <c r="AB17" i="14"/>
  <c r="AA17" i="14"/>
  <c r="Z17" i="14"/>
  <c r="Y17" i="14"/>
  <c r="X17" i="14"/>
  <c r="W17" i="14"/>
  <c r="V17" i="14"/>
  <c r="U17" i="14"/>
  <c r="N17" i="14"/>
  <c r="M17" i="14"/>
  <c r="L17" i="14"/>
  <c r="K17" i="14"/>
  <c r="J17" i="14"/>
  <c r="I17" i="14"/>
  <c r="H17" i="14"/>
  <c r="G17" i="14"/>
  <c r="F17" i="14"/>
  <c r="AC16" i="14"/>
  <c r="AB16" i="14"/>
  <c r="AA16" i="14"/>
  <c r="Z16" i="14"/>
  <c r="AE16" i="14" s="1"/>
  <c r="AO3" i="14" s="1"/>
  <c r="Y16" i="14"/>
  <c r="X16" i="14"/>
  <c r="W16" i="14"/>
  <c r="V16" i="14"/>
  <c r="U16" i="14"/>
  <c r="T16" i="14"/>
  <c r="N16" i="14"/>
  <c r="M16" i="14"/>
  <c r="L16" i="14"/>
  <c r="K16" i="14"/>
  <c r="J16" i="14"/>
  <c r="I16" i="14"/>
  <c r="H16" i="14"/>
  <c r="G16" i="14"/>
  <c r="F16" i="14"/>
  <c r="E16" i="14"/>
  <c r="AE12" i="14"/>
  <c r="AB25" i="14" s="1"/>
  <c r="AC12" i="14"/>
  <c r="M25" i="14" s="1"/>
  <c r="AB12" i="14"/>
  <c r="AA25" i="14" s="1"/>
  <c r="Z12" i="14"/>
  <c r="L25" i="14" s="1"/>
  <c r="Y12" i="14"/>
  <c r="Z25" i="14" s="1"/>
  <c r="W12" i="14"/>
  <c r="X12" i="14" s="1"/>
  <c r="V12" i="14"/>
  <c r="Y25" i="14" s="1"/>
  <c r="T12" i="14"/>
  <c r="U12" i="14" s="1"/>
  <c r="S12" i="14"/>
  <c r="X25" i="14" s="1"/>
  <c r="Q12" i="14"/>
  <c r="I25" i="14" s="1"/>
  <c r="P12" i="14"/>
  <c r="W25" i="14" s="1"/>
  <c r="N12" i="14"/>
  <c r="H25" i="14" s="1"/>
  <c r="M12" i="14"/>
  <c r="K12" i="14"/>
  <c r="L12" i="14" s="1"/>
  <c r="J12" i="14"/>
  <c r="U25" i="14" s="1"/>
  <c r="H12" i="14"/>
  <c r="F25" i="14" s="1"/>
  <c r="G12" i="14"/>
  <c r="T25" i="14" s="1"/>
  <c r="E12" i="14"/>
  <c r="E25" i="14" s="1"/>
  <c r="AG11" i="14"/>
  <c r="AB11" i="14"/>
  <c r="AA24" i="14" s="1"/>
  <c r="Z11" i="14"/>
  <c r="L24" i="14" s="1"/>
  <c r="Y11" i="14"/>
  <c r="Z24" i="14" s="1"/>
  <c r="W11" i="14"/>
  <c r="X11" i="14" s="1"/>
  <c r="V11" i="14"/>
  <c r="Y24" i="14" s="1"/>
  <c r="T11" i="14"/>
  <c r="J24" i="14" s="1"/>
  <c r="S11" i="14"/>
  <c r="X24" i="14" s="1"/>
  <c r="Q11" i="14"/>
  <c r="I24" i="14" s="1"/>
  <c r="P11" i="14"/>
  <c r="W24" i="14" s="1"/>
  <c r="N11" i="14"/>
  <c r="H24" i="14" s="1"/>
  <c r="M11" i="14"/>
  <c r="V24" i="14" s="1"/>
  <c r="K11" i="14"/>
  <c r="G24" i="14" s="1"/>
  <c r="J11" i="14"/>
  <c r="U24" i="14" s="1"/>
  <c r="H11" i="14"/>
  <c r="I11" i="14" s="1"/>
  <c r="G11" i="14"/>
  <c r="T24" i="14" s="1"/>
  <c r="E11" i="14"/>
  <c r="AG10" i="14"/>
  <c r="AD10" i="14"/>
  <c r="Y10" i="14"/>
  <c r="Z23" i="14" s="1"/>
  <c r="W10" i="14"/>
  <c r="V10" i="14"/>
  <c r="Y23" i="14" s="1"/>
  <c r="T10" i="14"/>
  <c r="J23" i="14" s="1"/>
  <c r="S10" i="14"/>
  <c r="X23" i="14" s="1"/>
  <c r="Q10" i="14"/>
  <c r="R10" i="14" s="1"/>
  <c r="P10" i="14"/>
  <c r="W23" i="14" s="1"/>
  <c r="N10" i="14"/>
  <c r="H23" i="14" s="1"/>
  <c r="M10" i="14"/>
  <c r="V23" i="14" s="1"/>
  <c r="K10" i="14"/>
  <c r="G23" i="14" s="1"/>
  <c r="J10" i="14"/>
  <c r="U23" i="14" s="1"/>
  <c r="H10" i="14"/>
  <c r="F23" i="14" s="1"/>
  <c r="G10" i="14"/>
  <c r="T23" i="14" s="1"/>
  <c r="E10" i="14"/>
  <c r="E23" i="14" s="1"/>
  <c r="AG9" i="14"/>
  <c r="AD9" i="14"/>
  <c r="AA9" i="14"/>
  <c r="V9" i="14"/>
  <c r="Y22" i="14" s="1"/>
  <c r="T9" i="14"/>
  <c r="J22" i="14" s="1"/>
  <c r="S9" i="14"/>
  <c r="X22" i="14" s="1"/>
  <c r="Q9" i="14"/>
  <c r="R9" i="14" s="1"/>
  <c r="P9" i="14"/>
  <c r="W22" i="14" s="1"/>
  <c r="N9" i="14"/>
  <c r="O9" i="14" s="1"/>
  <c r="M9" i="14"/>
  <c r="V22" i="14" s="1"/>
  <c r="K9" i="14"/>
  <c r="G22" i="14" s="1"/>
  <c r="J9" i="14"/>
  <c r="U22" i="14" s="1"/>
  <c r="H9" i="14"/>
  <c r="F22" i="14" s="1"/>
  <c r="G9" i="14"/>
  <c r="T22" i="14" s="1"/>
  <c r="E9" i="14"/>
  <c r="AG8" i="14"/>
  <c r="AD8" i="14"/>
  <c r="AA8" i="14"/>
  <c r="X8" i="14"/>
  <c r="S8" i="14"/>
  <c r="X21" i="14" s="1"/>
  <c r="Q8" i="14"/>
  <c r="I21" i="14" s="1"/>
  <c r="P8" i="14"/>
  <c r="W21" i="14" s="1"/>
  <c r="N8" i="14"/>
  <c r="H21" i="14" s="1"/>
  <c r="M8" i="14"/>
  <c r="V21" i="14" s="1"/>
  <c r="K8" i="14"/>
  <c r="G21" i="14" s="1"/>
  <c r="J8" i="14"/>
  <c r="H8" i="14"/>
  <c r="F21" i="14" s="1"/>
  <c r="G8" i="14"/>
  <c r="T21" i="14" s="1"/>
  <c r="E8" i="14"/>
  <c r="E21" i="14" s="1"/>
  <c r="AG7" i="14"/>
  <c r="AD7" i="14"/>
  <c r="AA7" i="14"/>
  <c r="X7" i="14"/>
  <c r="U7" i="14"/>
  <c r="P7" i="14"/>
  <c r="W20" i="14" s="1"/>
  <c r="N7" i="14"/>
  <c r="H20" i="14" s="1"/>
  <c r="M7" i="14"/>
  <c r="V20" i="14" s="1"/>
  <c r="K7" i="14"/>
  <c r="L7" i="14" s="1"/>
  <c r="J7" i="14"/>
  <c r="U20" i="14" s="1"/>
  <c r="H7" i="14"/>
  <c r="I7" i="14" s="1"/>
  <c r="G7" i="14"/>
  <c r="T20" i="14" s="1"/>
  <c r="E7" i="14"/>
  <c r="AG6" i="14"/>
  <c r="AD6" i="14"/>
  <c r="AA6" i="14"/>
  <c r="X6" i="14"/>
  <c r="U6" i="14"/>
  <c r="R6" i="14"/>
  <c r="M6" i="14"/>
  <c r="V19" i="14" s="1"/>
  <c r="K6" i="14"/>
  <c r="L6" i="14" s="1"/>
  <c r="J6" i="14"/>
  <c r="U19" i="14" s="1"/>
  <c r="H6" i="14"/>
  <c r="F19" i="14" s="1"/>
  <c r="G6" i="14"/>
  <c r="T19" i="14" s="1"/>
  <c r="E6" i="14"/>
  <c r="AG5" i="14"/>
  <c r="AD5" i="14"/>
  <c r="AA5" i="14"/>
  <c r="X5" i="14"/>
  <c r="U5" i="14"/>
  <c r="R5" i="14"/>
  <c r="O5" i="14"/>
  <c r="J5" i="14"/>
  <c r="U18" i="14" s="1"/>
  <c r="H5" i="14"/>
  <c r="F18" i="14" s="1"/>
  <c r="G5" i="14"/>
  <c r="T18" i="14" s="1"/>
  <c r="E5" i="14"/>
  <c r="F5" i="14" s="1"/>
  <c r="AG4" i="14"/>
  <c r="AD4" i="14"/>
  <c r="AA4" i="14"/>
  <c r="X4" i="14"/>
  <c r="U4" i="14"/>
  <c r="R4" i="14"/>
  <c r="O4" i="14"/>
  <c r="L4" i="14"/>
  <c r="G4" i="14"/>
  <c r="T17" i="14" s="1"/>
  <c r="E4" i="14"/>
  <c r="AG3" i="14"/>
  <c r="AD3" i="14"/>
  <c r="AA3" i="14"/>
  <c r="X3" i="14"/>
  <c r="U3" i="14"/>
  <c r="R3" i="14"/>
  <c r="O3" i="14"/>
  <c r="L3" i="14"/>
  <c r="I3" i="14"/>
  <c r="AD29" i="13"/>
  <c r="AC29" i="13"/>
  <c r="M29" i="13"/>
  <c r="J29" i="13"/>
  <c r="AD28" i="13"/>
  <c r="AC28" i="13"/>
  <c r="M28" i="13"/>
  <c r="L28" i="13"/>
  <c r="AD27" i="13"/>
  <c r="AC27" i="13"/>
  <c r="AB27" i="13"/>
  <c r="M27" i="13"/>
  <c r="L27" i="13"/>
  <c r="K27" i="13"/>
  <c r="AD26" i="13"/>
  <c r="AC26" i="13"/>
  <c r="AB26" i="13"/>
  <c r="AA26" i="13"/>
  <c r="M26" i="13"/>
  <c r="L26" i="13"/>
  <c r="K26" i="13"/>
  <c r="J26" i="13"/>
  <c r="B26" i="13"/>
  <c r="AD25" i="13"/>
  <c r="AC25" i="13"/>
  <c r="AB25" i="13"/>
  <c r="AA25" i="13"/>
  <c r="Z25" i="13"/>
  <c r="M25" i="13"/>
  <c r="L25" i="13"/>
  <c r="K25" i="13"/>
  <c r="J25" i="13"/>
  <c r="I25" i="13"/>
  <c r="AD24" i="13"/>
  <c r="AC24" i="13"/>
  <c r="AB24" i="13"/>
  <c r="AA24" i="13"/>
  <c r="Z24" i="13"/>
  <c r="Y24" i="13"/>
  <c r="M24" i="13"/>
  <c r="L24" i="13"/>
  <c r="K24" i="13"/>
  <c r="J24" i="13"/>
  <c r="I24" i="13"/>
  <c r="H24" i="13"/>
  <c r="AD23" i="13"/>
  <c r="AC23" i="13"/>
  <c r="AB23" i="13"/>
  <c r="AA23" i="13"/>
  <c r="Z23" i="13"/>
  <c r="Y23" i="13"/>
  <c r="X23" i="13"/>
  <c r="M23" i="13"/>
  <c r="L23" i="13"/>
  <c r="K23" i="13"/>
  <c r="J23" i="13"/>
  <c r="I23" i="13"/>
  <c r="H23" i="13"/>
  <c r="G23" i="13"/>
  <c r="AD22" i="13"/>
  <c r="AC22" i="13"/>
  <c r="AB22" i="13"/>
  <c r="AA22" i="13"/>
  <c r="Z22" i="13"/>
  <c r="Y22" i="13"/>
  <c r="X22" i="13"/>
  <c r="W22" i="13"/>
  <c r="M22" i="13"/>
  <c r="L22" i="13"/>
  <c r="K22" i="13"/>
  <c r="J22" i="13"/>
  <c r="I22" i="13"/>
  <c r="H22" i="13"/>
  <c r="G22" i="13"/>
  <c r="F22" i="13"/>
  <c r="AD21" i="13"/>
  <c r="AC21" i="13"/>
  <c r="AB21" i="13"/>
  <c r="AA21" i="13"/>
  <c r="Z21" i="13"/>
  <c r="Y21" i="13"/>
  <c r="X21" i="13"/>
  <c r="W21" i="13"/>
  <c r="V21" i="13"/>
  <c r="M21" i="13"/>
  <c r="L21" i="13"/>
  <c r="K21" i="13"/>
  <c r="J21" i="13"/>
  <c r="I21" i="13"/>
  <c r="H21" i="13"/>
  <c r="G21" i="13"/>
  <c r="F21" i="13"/>
  <c r="E21" i="13"/>
  <c r="AD20" i="13"/>
  <c r="AC20" i="13"/>
  <c r="AB20" i="13"/>
  <c r="AA20" i="13"/>
  <c r="Z20" i="13"/>
  <c r="Y20" i="13"/>
  <c r="X20" i="13"/>
  <c r="W20" i="13"/>
  <c r="V20" i="13"/>
  <c r="U20" i="13"/>
  <c r="M20" i="13"/>
  <c r="L20" i="13"/>
  <c r="K20" i="13"/>
  <c r="J20" i="13"/>
  <c r="I20" i="13"/>
  <c r="H20" i="13"/>
  <c r="G20" i="13"/>
  <c r="F20" i="13"/>
  <c r="E20" i="13"/>
  <c r="D20" i="13"/>
  <c r="AD19" i="13"/>
  <c r="AC19" i="13"/>
  <c r="AB19" i="13"/>
  <c r="AA19" i="13"/>
  <c r="Z19" i="13"/>
  <c r="Y19" i="13"/>
  <c r="X19" i="13"/>
  <c r="W19" i="13"/>
  <c r="V19" i="13"/>
  <c r="U19" i="13"/>
  <c r="T19" i="13"/>
  <c r="M19" i="13"/>
  <c r="L19" i="13"/>
  <c r="K19" i="13"/>
  <c r="J19" i="13"/>
  <c r="I19" i="13"/>
  <c r="H19" i="13"/>
  <c r="G19" i="13"/>
  <c r="F19" i="13"/>
  <c r="E19" i="13"/>
  <c r="D19" i="13"/>
  <c r="C19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H14" i="13"/>
  <c r="AF14" i="13"/>
  <c r="AG14" i="13" s="1"/>
  <c r="AE14" i="13"/>
  <c r="AB29" i="13" s="1"/>
  <c r="AC14" i="13"/>
  <c r="AD14" i="13" s="1"/>
  <c r="AB14" i="13"/>
  <c r="AA29" i="13" s="1"/>
  <c r="Z14" i="13"/>
  <c r="AA14" i="13" s="1"/>
  <c r="Y14" i="13"/>
  <c r="Z29" i="13" s="1"/>
  <c r="W14" i="13"/>
  <c r="I29" i="13" s="1"/>
  <c r="V14" i="13"/>
  <c r="Y29" i="13" s="1"/>
  <c r="T14" i="13"/>
  <c r="H29" i="13" s="1"/>
  <c r="S14" i="13"/>
  <c r="X29" i="13" s="1"/>
  <c r="Q14" i="13"/>
  <c r="G29" i="13" s="1"/>
  <c r="P14" i="13"/>
  <c r="W29" i="13" s="1"/>
  <c r="N14" i="13"/>
  <c r="M14" i="13"/>
  <c r="V29" i="13" s="1"/>
  <c r="K14" i="13"/>
  <c r="E29" i="13" s="1"/>
  <c r="J14" i="13"/>
  <c r="U29" i="13" s="1"/>
  <c r="H14" i="13"/>
  <c r="I14" i="13" s="1"/>
  <c r="G14" i="13"/>
  <c r="T29" i="13" s="1"/>
  <c r="E14" i="13"/>
  <c r="F14" i="13" s="1"/>
  <c r="D14" i="13"/>
  <c r="B14" i="13"/>
  <c r="C14" i="13" s="1"/>
  <c r="AJ13" i="13"/>
  <c r="AE13" i="13"/>
  <c r="AC13" i="13"/>
  <c r="K28" i="13" s="1"/>
  <c r="AB13" i="13"/>
  <c r="AA28" i="13" s="1"/>
  <c r="Z13" i="13"/>
  <c r="J28" i="13" s="1"/>
  <c r="Y13" i="13"/>
  <c r="Z28" i="13" s="1"/>
  <c r="W13" i="13"/>
  <c r="I28" i="13" s="1"/>
  <c r="V13" i="13"/>
  <c r="Y28" i="13" s="1"/>
  <c r="T13" i="13"/>
  <c r="H28" i="13" s="1"/>
  <c r="S13" i="13"/>
  <c r="X28" i="13" s="1"/>
  <c r="Q13" i="13"/>
  <c r="G28" i="13" s="1"/>
  <c r="P13" i="13"/>
  <c r="N13" i="13"/>
  <c r="F28" i="13" s="1"/>
  <c r="M13" i="13"/>
  <c r="V28" i="13" s="1"/>
  <c r="K13" i="13"/>
  <c r="J13" i="13"/>
  <c r="U28" i="13" s="1"/>
  <c r="H13" i="13"/>
  <c r="G13" i="13"/>
  <c r="E13" i="13"/>
  <c r="C28" i="13" s="1"/>
  <c r="D13" i="13"/>
  <c r="S28" i="13" s="1"/>
  <c r="B13" i="13"/>
  <c r="B28" i="13" s="1"/>
  <c r="AJ12" i="13"/>
  <c r="AG12" i="13"/>
  <c r="AB12" i="13"/>
  <c r="AA27" i="13" s="1"/>
  <c r="Z12" i="13"/>
  <c r="Y12" i="13"/>
  <c r="Z27" i="13" s="1"/>
  <c r="W12" i="13"/>
  <c r="I27" i="13" s="1"/>
  <c r="V12" i="13"/>
  <c r="Y27" i="13" s="1"/>
  <c r="T12" i="13"/>
  <c r="H27" i="13" s="1"/>
  <c r="S12" i="13"/>
  <c r="X27" i="13" s="1"/>
  <c r="Q12" i="13"/>
  <c r="G27" i="13" s="1"/>
  <c r="P12" i="13"/>
  <c r="N12" i="13"/>
  <c r="F27" i="13" s="1"/>
  <c r="M12" i="13"/>
  <c r="V27" i="13" s="1"/>
  <c r="K12" i="13"/>
  <c r="E27" i="13" s="1"/>
  <c r="J12" i="13"/>
  <c r="U27" i="13" s="1"/>
  <c r="H12" i="13"/>
  <c r="G12" i="13"/>
  <c r="E12" i="13"/>
  <c r="C27" i="13" s="1"/>
  <c r="D12" i="13"/>
  <c r="S27" i="13" s="1"/>
  <c r="B12" i="13"/>
  <c r="AJ11" i="13"/>
  <c r="AG11" i="13"/>
  <c r="AD11" i="13"/>
  <c r="Y11" i="13"/>
  <c r="Z26" i="13" s="1"/>
  <c r="W11" i="13"/>
  <c r="I26" i="13" s="1"/>
  <c r="V11" i="13"/>
  <c r="T11" i="13"/>
  <c r="H26" i="13" s="1"/>
  <c r="S11" i="13"/>
  <c r="Q11" i="13"/>
  <c r="G26" i="13" s="1"/>
  <c r="P11" i="13"/>
  <c r="W26" i="13" s="1"/>
  <c r="N11" i="13"/>
  <c r="M11" i="13"/>
  <c r="V26" i="13" s="1"/>
  <c r="K11" i="13"/>
  <c r="E26" i="13" s="1"/>
  <c r="J11" i="13"/>
  <c r="U26" i="13" s="1"/>
  <c r="H11" i="13"/>
  <c r="I11" i="13" s="1"/>
  <c r="G11" i="13"/>
  <c r="T26" i="13" s="1"/>
  <c r="E11" i="13"/>
  <c r="F11" i="13" s="1"/>
  <c r="D11" i="13"/>
  <c r="B11" i="13"/>
  <c r="AJ10" i="13"/>
  <c r="AG10" i="13"/>
  <c r="AD10" i="13"/>
  <c r="AA10" i="13"/>
  <c r="V10" i="13"/>
  <c r="Y25" i="13" s="1"/>
  <c r="T10" i="13"/>
  <c r="U10" i="13" s="1"/>
  <c r="S10" i="13"/>
  <c r="X25" i="13" s="1"/>
  <c r="Q10" i="13"/>
  <c r="G25" i="13" s="1"/>
  <c r="P10" i="13"/>
  <c r="W25" i="13" s="1"/>
  <c r="N10" i="13"/>
  <c r="F25" i="13" s="1"/>
  <c r="M10" i="13"/>
  <c r="V25" i="13" s="1"/>
  <c r="K10" i="13"/>
  <c r="E25" i="13" s="1"/>
  <c r="J10" i="13"/>
  <c r="H10" i="13"/>
  <c r="D25" i="13" s="1"/>
  <c r="G10" i="13"/>
  <c r="T25" i="13" s="1"/>
  <c r="E10" i="13"/>
  <c r="C25" i="13" s="1"/>
  <c r="D10" i="13"/>
  <c r="S25" i="13" s="1"/>
  <c r="B10" i="13"/>
  <c r="AJ9" i="13"/>
  <c r="AG9" i="13"/>
  <c r="AD9" i="13"/>
  <c r="AA9" i="13"/>
  <c r="X9" i="13"/>
  <c r="S9" i="13"/>
  <c r="Q9" i="13"/>
  <c r="G24" i="13" s="1"/>
  <c r="P9" i="13"/>
  <c r="W24" i="13" s="1"/>
  <c r="N9" i="13"/>
  <c r="F24" i="13" s="1"/>
  <c r="M9" i="13"/>
  <c r="V24" i="13" s="1"/>
  <c r="K9" i="13"/>
  <c r="E24" i="13" s="1"/>
  <c r="J9" i="13"/>
  <c r="H9" i="13"/>
  <c r="D24" i="13" s="1"/>
  <c r="G9" i="13"/>
  <c r="T24" i="13" s="1"/>
  <c r="E9" i="13"/>
  <c r="C24" i="13" s="1"/>
  <c r="D9" i="13"/>
  <c r="B9" i="13"/>
  <c r="B24" i="13" s="1"/>
  <c r="AJ8" i="13"/>
  <c r="AG8" i="13"/>
  <c r="AD8" i="13"/>
  <c r="AA8" i="13"/>
  <c r="X8" i="13"/>
  <c r="U8" i="13"/>
  <c r="P8" i="13"/>
  <c r="W23" i="13" s="1"/>
  <c r="N8" i="13"/>
  <c r="F23" i="13" s="1"/>
  <c r="M8" i="13"/>
  <c r="V23" i="13" s="1"/>
  <c r="K8" i="13"/>
  <c r="E23" i="13" s="1"/>
  <c r="J8" i="13"/>
  <c r="U23" i="13" s="1"/>
  <c r="H8" i="13"/>
  <c r="D23" i="13" s="1"/>
  <c r="G8" i="13"/>
  <c r="T23" i="13" s="1"/>
  <c r="E8" i="13"/>
  <c r="C23" i="13" s="1"/>
  <c r="D8" i="13"/>
  <c r="B8" i="13"/>
  <c r="B23" i="13" s="1"/>
  <c r="AJ7" i="13"/>
  <c r="AG7" i="13"/>
  <c r="AD7" i="13"/>
  <c r="AA7" i="13"/>
  <c r="X7" i="13"/>
  <c r="U7" i="13"/>
  <c r="R7" i="13"/>
  <c r="M7" i="13"/>
  <c r="V22" i="13" s="1"/>
  <c r="K7" i="13"/>
  <c r="E22" i="13" s="1"/>
  <c r="J7" i="13"/>
  <c r="H7" i="13"/>
  <c r="D22" i="13" s="1"/>
  <c r="G7" i="13"/>
  <c r="E7" i="13"/>
  <c r="C22" i="13" s="1"/>
  <c r="D7" i="13"/>
  <c r="S22" i="13" s="1"/>
  <c r="B7" i="13"/>
  <c r="AJ6" i="13"/>
  <c r="AG6" i="13"/>
  <c r="AD6" i="13"/>
  <c r="AA6" i="13"/>
  <c r="X6" i="13"/>
  <c r="U6" i="13"/>
  <c r="R6" i="13"/>
  <c r="O6" i="13"/>
  <c r="J6" i="13"/>
  <c r="U21" i="13" s="1"/>
  <c r="H6" i="13"/>
  <c r="G6" i="13"/>
  <c r="T21" i="13" s="1"/>
  <c r="E6" i="13"/>
  <c r="C21" i="13" s="1"/>
  <c r="D6" i="13"/>
  <c r="S21" i="13" s="1"/>
  <c r="B6" i="13"/>
  <c r="B21" i="13" s="1"/>
  <c r="AJ5" i="13"/>
  <c r="AG5" i="13"/>
  <c r="AD5" i="13"/>
  <c r="AA5" i="13"/>
  <c r="X5" i="13"/>
  <c r="U5" i="13"/>
  <c r="R5" i="13"/>
  <c r="O5" i="13"/>
  <c r="L5" i="13"/>
  <c r="G5" i="13"/>
  <c r="E5" i="13"/>
  <c r="C20" i="13" s="1"/>
  <c r="D5" i="13"/>
  <c r="S20" i="13" s="1"/>
  <c r="B5" i="13"/>
  <c r="B20" i="13" s="1"/>
  <c r="AJ4" i="13"/>
  <c r="AG4" i="13"/>
  <c r="AD4" i="13"/>
  <c r="AA4" i="13"/>
  <c r="X4" i="13"/>
  <c r="U4" i="13"/>
  <c r="R4" i="13"/>
  <c r="O4" i="13"/>
  <c r="L4" i="13"/>
  <c r="I4" i="13"/>
  <c r="D4" i="13"/>
  <c r="S19" i="13" s="1"/>
  <c r="B4" i="13"/>
  <c r="B19" i="13" s="1"/>
  <c r="AJ3" i="13"/>
  <c r="AG3" i="13"/>
  <c r="AD3" i="13"/>
  <c r="AA3" i="13"/>
  <c r="X3" i="13"/>
  <c r="U3" i="13"/>
  <c r="R3" i="13"/>
  <c r="O3" i="13"/>
  <c r="L3" i="13"/>
  <c r="I3" i="13"/>
  <c r="F3" i="13"/>
  <c r="AD29" i="12"/>
  <c r="X29" i="12"/>
  <c r="M29" i="12"/>
  <c r="J29" i="12"/>
  <c r="AD28" i="12"/>
  <c r="AC28" i="12"/>
  <c r="M28" i="12"/>
  <c r="L28" i="12"/>
  <c r="AD27" i="12"/>
  <c r="AC27" i="12"/>
  <c r="AB27" i="12"/>
  <c r="M27" i="12"/>
  <c r="L27" i="12"/>
  <c r="K27" i="12"/>
  <c r="H27" i="12"/>
  <c r="AD26" i="12"/>
  <c r="AC26" i="12"/>
  <c r="AB26" i="12"/>
  <c r="AA26" i="12"/>
  <c r="M26" i="12"/>
  <c r="L26" i="12"/>
  <c r="K26" i="12"/>
  <c r="J26" i="12"/>
  <c r="AD25" i="12"/>
  <c r="AC25" i="12"/>
  <c r="AB25" i="12"/>
  <c r="AA25" i="12"/>
  <c r="Z25" i="12"/>
  <c r="T25" i="12"/>
  <c r="M25" i="12"/>
  <c r="L25" i="12"/>
  <c r="K25" i="12"/>
  <c r="J25" i="12"/>
  <c r="I25" i="12"/>
  <c r="AD24" i="12"/>
  <c r="AC24" i="12"/>
  <c r="AB24" i="12"/>
  <c r="AA24" i="12"/>
  <c r="Z24" i="12"/>
  <c r="Y24" i="12"/>
  <c r="M24" i="12"/>
  <c r="L24" i="12"/>
  <c r="K24" i="12"/>
  <c r="J24" i="12"/>
  <c r="I24" i="12"/>
  <c r="H24" i="12"/>
  <c r="AD23" i="12"/>
  <c r="AC23" i="12"/>
  <c r="AB23" i="12"/>
  <c r="AA23" i="12"/>
  <c r="Z23" i="12"/>
  <c r="Y23" i="12"/>
  <c r="X23" i="12"/>
  <c r="M23" i="12"/>
  <c r="L23" i="12"/>
  <c r="K23" i="12"/>
  <c r="J23" i="12"/>
  <c r="I23" i="12"/>
  <c r="H23" i="12"/>
  <c r="G23" i="12"/>
  <c r="AD22" i="12"/>
  <c r="AC22" i="12"/>
  <c r="AB22" i="12"/>
  <c r="AA22" i="12"/>
  <c r="Z22" i="12"/>
  <c r="Y22" i="12"/>
  <c r="X22" i="12"/>
  <c r="W22" i="12"/>
  <c r="S22" i="12"/>
  <c r="M22" i="12"/>
  <c r="L22" i="12"/>
  <c r="K22" i="12"/>
  <c r="J22" i="12"/>
  <c r="I22" i="12"/>
  <c r="H22" i="12"/>
  <c r="G22" i="12"/>
  <c r="F22" i="12"/>
  <c r="AD21" i="12"/>
  <c r="AC21" i="12"/>
  <c r="AB21" i="12"/>
  <c r="AA21" i="12"/>
  <c r="Z21" i="12"/>
  <c r="Y21" i="12"/>
  <c r="X21" i="12"/>
  <c r="W21" i="12"/>
  <c r="V21" i="12"/>
  <c r="U21" i="12"/>
  <c r="M21" i="12"/>
  <c r="L21" i="12"/>
  <c r="K21" i="12"/>
  <c r="J21" i="12"/>
  <c r="I21" i="12"/>
  <c r="H21" i="12"/>
  <c r="G21" i="12"/>
  <c r="F21" i="12"/>
  <c r="E21" i="12"/>
  <c r="AD20" i="12"/>
  <c r="AC20" i="12"/>
  <c r="AB20" i="12"/>
  <c r="AA20" i="12"/>
  <c r="Z20" i="12"/>
  <c r="Y20" i="12"/>
  <c r="X20" i="12"/>
  <c r="W20" i="12"/>
  <c r="V20" i="12"/>
  <c r="U20" i="12"/>
  <c r="M20" i="12"/>
  <c r="L20" i="12"/>
  <c r="K20" i="12"/>
  <c r="J20" i="12"/>
  <c r="I20" i="12"/>
  <c r="H20" i="12"/>
  <c r="G20" i="12"/>
  <c r="F20" i="12"/>
  <c r="E20" i="12"/>
  <c r="D20" i="12"/>
  <c r="C20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M19" i="12"/>
  <c r="L19" i="12"/>
  <c r="K19" i="12"/>
  <c r="J19" i="12"/>
  <c r="I19" i="12"/>
  <c r="H19" i="12"/>
  <c r="G19" i="12"/>
  <c r="F19" i="12"/>
  <c r="E19" i="12"/>
  <c r="D19" i="12"/>
  <c r="C19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H14" i="12"/>
  <c r="AC29" i="12" s="1"/>
  <c r="AF14" i="12"/>
  <c r="AG14" i="12" s="1"/>
  <c r="AE14" i="12"/>
  <c r="AB29" i="12" s="1"/>
  <c r="AC14" i="12"/>
  <c r="K29" i="12" s="1"/>
  <c r="AB14" i="12"/>
  <c r="AA29" i="12" s="1"/>
  <c r="Z14" i="12"/>
  <c r="AA14" i="12" s="1"/>
  <c r="Y14" i="12"/>
  <c r="Z29" i="12" s="1"/>
  <c r="W14" i="12"/>
  <c r="X14" i="12" s="1"/>
  <c r="V14" i="12"/>
  <c r="Y29" i="12" s="1"/>
  <c r="T14" i="12"/>
  <c r="U14" i="12" s="1"/>
  <c r="S14" i="12"/>
  <c r="Q14" i="12"/>
  <c r="G29" i="12" s="1"/>
  <c r="P14" i="12"/>
  <c r="W29" i="12" s="1"/>
  <c r="N14" i="12"/>
  <c r="F29" i="12" s="1"/>
  <c r="M14" i="12"/>
  <c r="V29" i="12" s="1"/>
  <c r="K14" i="12"/>
  <c r="E29" i="12" s="1"/>
  <c r="J14" i="12"/>
  <c r="U29" i="12" s="1"/>
  <c r="H14" i="12"/>
  <c r="I14" i="12" s="1"/>
  <c r="G14" i="12"/>
  <c r="T29" i="12" s="1"/>
  <c r="E14" i="12"/>
  <c r="C29" i="12" s="1"/>
  <c r="D14" i="12"/>
  <c r="S29" i="12" s="1"/>
  <c r="B14" i="12"/>
  <c r="B29" i="12" s="1"/>
  <c r="AJ13" i="12"/>
  <c r="AE13" i="12"/>
  <c r="AB28" i="12" s="1"/>
  <c r="AC13" i="12"/>
  <c r="K28" i="12" s="1"/>
  <c r="AB13" i="12"/>
  <c r="AA28" i="12" s="1"/>
  <c r="Z13" i="12"/>
  <c r="J28" i="12" s="1"/>
  <c r="Y13" i="12"/>
  <c r="Z28" i="12" s="1"/>
  <c r="W13" i="12"/>
  <c r="I28" i="12" s="1"/>
  <c r="V13" i="12"/>
  <c r="Y28" i="12" s="1"/>
  <c r="T13" i="12"/>
  <c r="U13" i="12" s="1"/>
  <c r="S13" i="12"/>
  <c r="X28" i="12" s="1"/>
  <c r="Q13" i="12"/>
  <c r="P13" i="12"/>
  <c r="W28" i="12" s="1"/>
  <c r="N13" i="12"/>
  <c r="F28" i="12" s="1"/>
  <c r="M13" i="12"/>
  <c r="V28" i="12" s="1"/>
  <c r="K13" i="12"/>
  <c r="E28" i="12" s="1"/>
  <c r="J13" i="12"/>
  <c r="U28" i="12" s="1"/>
  <c r="H13" i="12"/>
  <c r="D28" i="12" s="1"/>
  <c r="G13" i="12"/>
  <c r="T28" i="12" s="1"/>
  <c r="E13" i="12"/>
  <c r="C28" i="12" s="1"/>
  <c r="D13" i="12"/>
  <c r="S28" i="12" s="1"/>
  <c r="B13" i="12"/>
  <c r="B28" i="12" s="1"/>
  <c r="AJ12" i="12"/>
  <c r="AG12" i="12"/>
  <c r="AB12" i="12"/>
  <c r="AA27" i="12" s="1"/>
  <c r="Z12" i="12"/>
  <c r="AA12" i="12" s="1"/>
  <c r="Y12" i="12"/>
  <c r="Z27" i="12" s="1"/>
  <c r="W12" i="12"/>
  <c r="X12" i="12" s="1"/>
  <c r="V12" i="12"/>
  <c r="Y27" i="12" s="1"/>
  <c r="T12" i="12"/>
  <c r="U12" i="12" s="1"/>
  <c r="S12" i="12"/>
  <c r="X27" i="12" s="1"/>
  <c r="Q12" i="12"/>
  <c r="R12" i="12" s="1"/>
  <c r="P12" i="12"/>
  <c r="W27" i="12" s="1"/>
  <c r="N12" i="12"/>
  <c r="O12" i="12" s="1"/>
  <c r="M12" i="12"/>
  <c r="K12" i="12"/>
  <c r="E27" i="12" s="1"/>
  <c r="J12" i="12"/>
  <c r="U27" i="12" s="1"/>
  <c r="H12" i="12"/>
  <c r="D27" i="12" s="1"/>
  <c r="G12" i="12"/>
  <c r="T27" i="12" s="1"/>
  <c r="E12" i="12"/>
  <c r="C27" i="12" s="1"/>
  <c r="D12" i="12"/>
  <c r="S27" i="12" s="1"/>
  <c r="B12" i="12"/>
  <c r="C12" i="12" s="1"/>
  <c r="AJ11" i="12"/>
  <c r="AG11" i="12"/>
  <c r="AD11" i="12"/>
  <c r="Y11" i="12"/>
  <c r="Z26" i="12" s="1"/>
  <c r="W11" i="12"/>
  <c r="X11" i="12" s="1"/>
  <c r="V11" i="12"/>
  <c r="Y26" i="12" s="1"/>
  <c r="T11" i="12"/>
  <c r="H26" i="12" s="1"/>
  <c r="S11" i="12"/>
  <c r="X26" i="12" s="1"/>
  <c r="Q11" i="12"/>
  <c r="R11" i="12" s="1"/>
  <c r="P11" i="12"/>
  <c r="W26" i="12" s="1"/>
  <c r="N11" i="12"/>
  <c r="F26" i="12" s="1"/>
  <c r="M11" i="12"/>
  <c r="K11" i="12"/>
  <c r="E26" i="12" s="1"/>
  <c r="J11" i="12"/>
  <c r="U26" i="12" s="1"/>
  <c r="H11" i="12"/>
  <c r="I11" i="12" s="1"/>
  <c r="G11" i="12"/>
  <c r="T26" i="12" s="1"/>
  <c r="E11" i="12"/>
  <c r="C26" i="12" s="1"/>
  <c r="D11" i="12"/>
  <c r="S26" i="12" s="1"/>
  <c r="B11" i="12"/>
  <c r="B26" i="12" s="1"/>
  <c r="AJ10" i="12"/>
  <c r="AG10" i="12"/>
  <c r="AD10" i="12"/>
  <c r="AA10" i="12"/>
  <c r="V10" i="12"/>
  <c r="Y25" i="12" s="1"/>
  <c r="T10" i="12"/>
  <c r="U10" i="12" s="1"/>
  <c r="S10" i="12"/>
  <c r="X25" i="12" s="1"/>
  <c r="Q10" i="12"/>
  <c r="R10" i="12" s="1"/>
  <c r="P10" i="12"/>
  <c r="W25" i="12" s="1"/>
  <c r="N10" i="12"/>
  <c r="F25" i="12" s="1"/>
  <c r="M10" i="12"/>
  <c r="V25" i="12" s="1"/>
  <c r="K10" i="12"/>
  <c r="L10" i="12" s="1"/>
  <c r="J10" i="12"/>
  <c r="U25" i="12" s="1"/>
  <c r="H10" i="12"/>
  <c r="D25" i="12" s="1"/>
  <c r="G10" i="12"/>
  <c r="E10" i="12"/>
  <c r="C25" i="12" s="1"/>
  <c r="D10" i="12"/>
  <c r="S25" i="12" s="1"/>
  <c r="B10" i="12"/>
  <c r="C10" i="12" s="1"/>
  <c r="AJ9" i="12"/>
  <c r="AG9" i="12"/>
  <c r="AD9" i="12"/>
  <c r="AA9" i="12"/>
  <c r="X9" i="12"/>
  <c r="S9" i="12"/>
  <c r="X24" i="12" s="1"/>
  <c r="Q9" i="12"/>
  <c r="R9" i="12" s="1"/>
  <c r="P9" i="12"/>
  <c r="W24" i="12" s="1"/>
  <c r="N9" i="12"/>
  <c r="F24" i="12" s="1"/>
  <c r="M9" i="12"/>
  <c r="V24" i="12" s="1"/>
  <c r="K9" i="12"/>
  <c r="E24" i="12" s="1"/>
  <c r="J9" i="12"/>
  <c r="U24" i="12" s="1"/>
  <c r="H9" i="12"/>
  <c r="I9" i="12" s="1"/>
  <c r="G9" i="12"/>
  <c r="T24" i="12" s="1"/>
  <c r="E9" i="12"/>
  <c r="D9" i="12"/>
  <c r="S24" i="12" s="1"/>
  <c r="B9" i="12"/>
  <c r="AJ8" i="12"/>
  <c r="AG8" i="12"/>
  <c r="AD8" i="12"/>
  <c r="AA8" i="12"/>
  <c r="X8" i="12"/>
  <c r="U8" i="12"/>
  <c r="P8" i="12"/>
  <c r="W23" i="12" s="1"/>
  <c r="N8" i="12"/>
  <c r="O8" i="12" s="1"/>
  <c r="M8" i="12"/>
  <c r="V23" i="12" s="1"/>
  <c r="K8" i="12"/>
  <c r="E23" i="12" s="1"/>
  <c r="J8" i="12"/>
  <c r="U23" i="12" s="1"/>
  <c r="H8" i="12"/>
  <c r="I8" i="12" s="1"/>
  <c r="G8" i="12"/>
  <c r="T23" i="12" s="1"/>
  <c r="E8" i="12"/>
  <c r="F8" i="12" s="1"/>
  <c r="D8" i="12"/>
  <c r="S23" i="12" s="1"/>
  <c r="B8" i="12"/>
  <c r="C8" i="12" s="1"/>
  <c r="AJ7" i="12"/>
  <c r="AG7" i="12"/>
  <c r="AD7" i="12"/>
  <c r="AA7" i="12"/>
  <c r="X7" i="12"/>
  <c r="U7" i="12"/>
  <c r="R7" i="12"/>
  <c r="M7" i="12"/>
  <c r="V22" i="12" s="1"/>
  <c r="K7" i="12"/>
  <c r="L7" i="12" s="1"/>
  <c r="J7" i="12"/>
  <c r="U22" i="12" s="1"/>
  <c r="H7" i="12"/>
  <c r="D22" i="12" s="1"/>
  <c r="G7" i="12"/>
  <c r="T22" i="12" s="1"/>
  <c r="E7" i="12"/>
  <c r="C22" i="12" s="1"/>
  <c r="D7" i="12"/>
  <c r="B7" i="12"/>
  <c r="AJ6" i="12"/>
  <c r="AG6" i="12"/>
  <c r="AD6" i="12"/>
  <c r="AA6" i="12"/>
  <c r="X6" i="12"/>
  <c r="U6" i="12"/>
  <c r="R6" i="12"/>
  <c r="O6" i="12"/>
  <c r="J6" i="12"/>
  <c r="H6" i="12"/>
  <c r="I6" i="12" s="1"/>
  <c r="G6" i="12"/>
  <c r="T21" i="12" s="1"/>
  <c r="E6" i="12"/>
  <c r="C21" i="12" s="1"/>
  <c r="D6" i="12"/>
  <c r="S21" i="12" s="1"/>
  <c r="B6" i="12"/>
  <c r="B21" i="12" s="1"/>
  <c r="AJ5" i="12"/>
  <c r="AG5" i="12"/>
  <c r="AD5" i="12"/>
  <c r="AA5" i="12"/>
  <c r="X5" i="12"/>
  <c r="U5" i="12"/>
  <c r="R5" i="12"/>
  <c r="O5" i="12"/>
  <c r="L5" i="12"/>
  <c r="G5" i="12"/>
  <c r="T20" i="12" s="1"/>
  <c r="E5" i="12"/>
  <c r="D5" i="12"/>
  <c r="S20" i="12" s="1"/>
  <c r="B5" i="12"/>
  <c r="B20" i="12" s="1"/>
  <c r="AJ4" i="12"/>
  <c r="AG4" i="12"/>
  <c r="AD4" i="12"/>
  <c r="AA4" i="12"/>
  <c r="X4" i="12"/>
  <c r="U4" i="12"/>
  <c r="R4" i="12"/>
  <c r="O4" i="12"/>
  <c r="L4" i="12"/>
  <c r="I4" i="12"/>
  <c r="D4" i="12"/>
  <c r="B4" i="12"/>
  <c r="C4" i="12" s="1"/>
  <c r="AJ3" i="12"/>
  <c r="AG3" i="12"/>
  <c r="AD3" i="12"/>
  <c r="AA3" i="12"/>
  <c r="X3" i="12"/>
  <c r="AN3" i="12" s="1"/>
  <c r="U3" i="12"/>
  <c r="R3" i="12"/>
  <c r="O3" i="12"/>
  <c r="L3" i="12"/>
  <c r="I3" i="12"/>
  <c r="F3" i="12"/>
  <c r="I34" i="14" l="1"/>
  <c r="N48" i="14"/>
  <c r="R14" i="12"/>
  <c r="I8" i="14"/>
  <c r="E22" i="12"/>
  <c r="R14" i="13"/>
  <c r="L35" i="14"/>
  <c r="R38" i="14"/>
  <c r="I40" i="14"/>
  <c r="AA12" i="14"/>
  <c r="F36" i="14"/>
  <c r="F39" i="14"/>
  <c r="I12" i="14"/>
  <c r="I23" i="14"/>
  <c r="L14" i="12"/>
  <c r="H22" i="14"/>
  <c r="I10" i="15"/>
  <c r="F20" i="14"/>
  <c r="F34" i="14"/>
  <c r="F38" i="14"/>
  <c r="U38" i="14"/>
  <c r="L40" i="14"/>
  <c r="G51" i="14"/>
  <c r="N51" i="14" s="1"/>
  <c r="F7" i="15"/>
  <c r="F14" i="15"/>
  <c r="L13" i="12"/>
  <c r="B29" i="13"/>
  <c r="AA11" i="14"/>
  <c r="O12" i="14"/>
  <c r="AD12" i="14"/>
  <c r="AJ30" i="14"/>
  <c r="AU30" i="14" s="1"/>
  <c r="R9" i="15"/>
  <c r="O9" i="18"/>
  <c r="AD45" i="14"/>
  <c r="O24" i="15"/>
  <c r="AQ9" i="15" s="1"/>
  <c r="T22" i="15"/>
  <c r="F37" i="14"/>
  <c r="U37" i="14"/>
  <c r="L12" i="12"/>
  <c r="D26" i="12"/>
  <c r="F12" i="14"/>
  <c r="AJ12" i="14" s="1"/>
  <c r="R40" i="14"/>
  <c r="G26" i="12"/>
  <c r="O26" i="12" s="1"/>
  <c r="AQ11" i="12" s="1"/>
  <c r="L34" i="14"/>
  <c r="R21" i="16"/>
  <c r="AZ3" i="16" s="1"/>
  <c r="O8" i="16"/>
  <c r="O10" i="16"/>
  <c r="AG15" i="16"/>
  <c r="X15" i="16"/>
  <c r="O12" i="16"/>
  <c r="C22" i="18"/>
  <c r="L35" i="18"/>
  <c r="AM32" i="18"/>
  <c r="Z33" i="18"/>
  <c r="AA12" i="18"/>
  <c r="I13" i="18"/>
  <c r="O18" i="18"/>
  <c r="AQ3" i="18" s="1"/>
  <c r="L32" i="18"/>
  <c r="L40" i="18"/>
  <c r="I12" i="18"/>
  <c r="L37" i="18"/>
  <c r="AM37" i="18"/>
  <c r="Z35" i="18"/>
  <c r="Z37" i="18"/>
  <c r="AF37" i="18" s="1"/>
  <c r="L39" i="18"/>
  <c r="AM39" i="18"/>
  <c r="AM33" i="18"/>
  <c r="AM40" i="18"/>
  <c r="F6" i="18"/>
  <c r="L12" i="18"/>
  <c r="Z32" i="18"/>
  <c r="AF32" i="18" s="1"/>
  <c r="AI32" i="18" s="1"/>
  <c r="L34" i="18"/>
  <c r="L38" i="18"/>
  <c r="C5" i="18"/>
  <c r="I14" i="18"/>
  <c r="L36" i="18"/>
  <c r="Z36" i="18"/>
  <c r="AF33" i="18"/>
  <c r="AI33" i="18" s="1"/>
  <c r="Z34" i="18"/>
  <c r="AM38" i="18"/>
  <c r="Z38" i="18"/>
  <c r="AF38" i="18" s="1"/>
  <c r="L33" i="18"/>
  <c r="AM34" i="18"/>
  <c r="Z40" i="18"/>
  <c r="AF40" i="18" s="1"/>
  <c r="AI40" i="18" s="1"/>
  <c r="AG14" i="18"/>
  <c r="O14" i="18"/>
  <c r="C29" i="18"/>
  <c r="R14" i="18"/>
  <c r="AD14" i="18"/>
  <c r="L14" i="18"/>
  <c r="U14" i="18"/>
  <c r="X14" i="18"/>
  <c r="AA13" i="18"/>
  <c r="C13" i="18"/>
  <c r="L13" i="18"/>
  <c r="O13" i="18"/>
  <c r="C12" i="18"/>
  <c r="X12" i="18"/>
  <c r="F12" i="18"/>
  <c r="O12" i="18"/>
  <c r="O19" i="18"/>
  <c r="AQ4" i="18" s="1"/>
  <c r="R12" i="18"/>
  <c r="I11" i="18"/>
  <c r="F26" i="18"/>
  <c r="G26" i="18"/>
  <c r="F11" i="18"/>
  <c r="U11" i="18"/>
  <c r="R10" i="18"/>
  <c r="U10" i="18"/>
  <c r="B25" i="18"/>
  <c r="AT18" i="18"/>
  <c r="F10" i="18"/>
  <c r="I10" i="18"/>
  <c r="R9" i="18"/>
  <c r="X24" i="18"/>
  <c r="L8" i="18"/>
  <c r="O8" i="18"/>
  <c r="C8" i="18"/>
  <c r="O21" i="18"/>
  <c r="AQ6" i="18" s="1"/>
  <c r="C7" i="18"/>
  <c r="AM7" i="18" s="1"/>
  <c r="I6" i="18"/>
  <c r="F5" i="18"/>
  <c r="AP3" i="18"/>
  <c r="AN5" i="18"/>
  <c r="C4" i="18"/>
  <c r="AO4" i="18" s="1"/>
  <c r="L17" i="16"/>
  <c r="U17" i="16"/>
  <c r="AG17" i="16"/>
  <c r="AJ17" i="16"/>
  <c r="AP17" i="16"/>
  <c r="O16" i="16"/>
  <c r="AM16" i="16"/>
  <c r="U16" i="16"/>
  <c r="C16" i="16"/>
  <c r="X16" i="16"/>
  <c r="AA16" i="16"/>
  <c r="E33" i="16"/>
  <c r="AJ15" i="16"/>
  <c r="F15" i="16"/>
  <c r="I15" i="16"/>
  <c r="AD15" i="16"/>
  <c r="U15" i="16"/>
  <c r="U14" i="16"/>
  <c r="O14" i="16"/>
  <c r="AA14" i="16"/>
  <c r="C14" i="16"/>
  <c r="X14" i="16"/>
  <c r="F14" i="16"/>
  <c r="R14" i="16"/>
  <c r="R13" i="16"/>
  <c r="U13" i="16"/>
  <c r="L13" i="16"/>
  <c r="X13" i="16"/>
  <c r="H30" i="16"/>
  <c r="AK21" i="16"/>
  <c r="BA3" i="16" s="1"/>
  <c r="AA12" i="16"/>
  <c r="AV21" i="16"/>
  <c r="C12" i="16"/>
  <c r="X12" i="16"/>
  <c r="X11" i="16"/>
  <c r="F11" i="16"/>
  <c r="O11" i="16"/>
  <c r="I11" i="16"/>
  <c r="L9" i="16"/>
  <c r="I9" i="16"/>
  <c r="R9" i="16"/>
  <c r="L8" i="16"/>
  <c r="F7" i="16"/>
  <c r="AV3" i="16"/>
  <c r="I7" i="16"/>
  <c r="L7" i="16"/>
  <c r="AW3" i="16"/>
  <c r="AX3" i="16"/>
  <c r="K29" i="15"/>
  <c r="R14" i="15"/>
  <c r="U14" i="15"/>
  <c r="X29" i="15"/>
  <c r="AM29" i="15" s="1"/>
  <c r="O14" i="15"/>
  <c r="U13" i="15"/>
  <c r="O13" i="15"/>
  <c r="X13" i="15"/>
  <c r="Y28" i="15"/>
  <c r="R13" i="15"/>
  <c r="L12" i="15"/>
  <c r="O12" i="15"/>
  <c r="V27" i="15"/>
  <c r="X12" i="15"/>
  <c r="C11" i="15"/>
  <c r="R11" i="15"/>
  <c r="U11" i="15"/>
  <c r="F11" i="15"/>
  <c r="AP11" i="15" s="1"/>
  <c r="X26" i="15"/>
  <c r="I11" i="15"/>
  <c r="F10" i="15"/>
  <c r="T25" i="15"/>
  <c r="R10" i="15"/>
  <c r="I9" i="15"/>
  <c r="L9" i="15"/>
  <c r="U24" i="15"/>
  <c r="O23" i="15"/>
  <c r="AQ8" i="15" s="1"/>
  <c r="C8" i="15"/>
  <c r="O19" i="15"/>
  <c r="AQ4" i="15" s="1"/>
  <c r="L8" i="15"/>
  <c r="AN8" i="15" s="1"/>
  <c r="AO3" i="15"/>
  <c r="AN3" i="15"/>
  <c r="AF18" i="15"/>
  <c r="AR3" i="15" s="1"/>
  <c r="F6" i="15"/>
  <c r="F5" i="15"/>
  <c r="O20" i="15"/>
  <c r="AQ5" i="15" s="1"/>
  <c r="AP3" i="15"/>
  <c r="O18" i="15"/>
  <c r="AQ3" i="15" s="1"/>
  <c r="AM3" i="15"/>
  <c r="X39" i="14"/>
  <c r="F33" i="14"/>
  <c r="AQ45" i="14"/>
  <c r="N45" i="14"/>
  <c r="U11" i="14"/>
  <c r="AM22" i="14"/>
  <c r="O11" i="14"/>
  <c r="O10" i="14"/>
  <c r="U10" i="14"/>
  <c r="I10" i="14"/>
  <c r="X10" i="14"/>
  <c r="U9" i="14"/>
  <c r="I9" i="14"/>
  <c r="AM16" i="14"/>
  <c r="O8" i="14"/>
  <c r="P16" i="14"/>
  <c r="AN3" i="14" s="1"/>
  <c r="AP3" i="14" s="1"/>
  <c r="O7" i="14"/>
  <c r="I6" i="14"/>
  <c r="AK3" i="14"/>
  <c r="AM3" i="14"/>
  <c r="I5" i="14"/>
  <c r="AJ5" i="14" s="1"/>
  <c r="F13" i="13"/>
  <c r="AD13" i="13"/>
  <c r="L13" i="13"/>
  <c r="AA12" i="13"/>
  <c r="C26" i="13"/>
  <c r="R11" i="13"/>
  <c r="L9" i="13"/>
  <c r="AN3" i="13"/>
  <c r="F27" i="12"/>
  <c r="U11" i="12"/>
  <c r="G25" i="12"/>
  <c r="G24" i="12"/>
  <c r="F13" i="12"/>
  <c r="AD13" i="12"/>
  <c r="V27" i="12"/>
  <c r="AM27" i="12" s="1"/>
  <c r="L11" i="12"/>
  <c r="I10" i="12"/>
  <c r="D23" i="12"/>
  <c r="I7" i="12"/>
  <c r="AN7" i="12" s="1"/>
  <c r="AM28" i="12"/>
  <c r="F12" i="12"/>
  <c r="F10" i="12"/>
  <c r="AM23" i="12"/>
  <c r="F7" i="12"/>
  <c r="AP4" i="12"/>
  <c r="O20" i="12"/>
  <c r="AQ5" i="12" s="1"/>
  <c r="AM20" i="12"/>
  <c r="F5" i="12"/>
  <c r="AP5" i="12" s="1"/>
  <c r="AM18" i="12"/>
  <c r="AM25" i="12"/>
  <c r="C9" i="12"/>
  <c r="AF18" i="12"/>
  <c r="AR3" i="12" s="1"/>
  <c r="AF21" i="12"/>
  <c r="AR6" i="12" s="1"/>
  <c r="AF20" i="12"/>
  <c r="AR5" i="12" s="1"/>
  <c r="AP3" i="12"/>
  <c r="AF22" i="18"/>
  <c r="AR7" i="18" s="1"/>
  <c r="AT22" i="18"/>
  <c r="AF36" i="18"/>
  <c r="AF34" i="18"/>
  <c r="AI34" i="18" s="1"/>
  <c r="O24" i="18"/>
  <c r="AQ9" i="18" s="1"/>
  <c r="C6" i="18"/>
  <c r="AN6" i="18" s="1"/>
  <c r="I8" i="18"/>
  <c r="I9" i="18"/>
  <c r="O10" i="18"/>
  <c r="C11" i="18"/>
  <c r="U12" i="18"/>
  <c r="U13" i="18"/>
  <c r="C14" i="18"/>
  <c r="AA14" i="18"/>
  <c r="B20" i="18"/>
  <c r="O20" i="18" s="1"/>
  <c r="AQ5" i="18" s="1"/>
  <c r="D22" i="18"/>
  <c r="O22" i="18" s="1"/>
  <c r="AQ7" i="18" s="1"/>
  <c r="H26" i="18"/>
  <c r="T26" i="18"/>
  <c r="B28" i="18"/>
  <c r="O28" i="18" s="1"/>
  <c r="AQ13" i="18" s="1"/>
  <c r="Z39" i="18"/>
  <c r="L11" i="18"/>
  <c r="F13" i="18"/>
  <c r="AD13" i="18"/>
  <c r="T21" i="18"/>
  <c r="E22" i="18"/>
  <c r="B23" i="18"/>
  <c r="V23" i="18"/>
  <c r="D25" i="18"/>
  <c r="X25" i="18"/>
  <c r="I26" i="18"/>
  <c r="U26" i="18"/>
  <c r="F27" i="18"/>
  <c r="Z27" i="18"/>
  <c r="H29" i="18"/>
  <c r="AM35" i="18"/>
  <c r="AM3" i="18"/>
  <c r="C9" i="18"/>
  <c r="S19" i="18"/>
  <c r="U21" i="18"/>
  <c r="C23" i="18"/>
  <c r="W23" i="18"/>
  <c r="E25" i="18"/>
  <c r="Y25" i="18"/>
  <c r="B26" i="18"/>
  <c r="G27" i="18"/>
  <c r="S27" i="18"/>
  <c r="AA27" i="18"/>
  <c r="I29" i="18"/>
  <c r="U29" i="18"/>
  <c r="AC29" i="18"/>
  <c r="AF29" i="18" s="1"/>
  <c r="AR14" i="18" s="1"/>
  <c r="AM36" i="18"/>
  <c r="AN3" i="18"/>
  <c r="L9" i="18"/>
  <c r="X13" i="18"/>
  <c r="AF18" i="18"/>
  <c r="AR3" i="18" s="1"/>
  <c r="AO3" i="18"/>
  <c r="AP4" i="18"/>
  <c r="F9" i="18"/>
  <c r="R13" i="18"/>
  <c r="S20" i="18"/>
  <c r="W24" i="18"/>
  <c r="AT24" i="18" s="1"/>
  <c r="S28" i="18"/>
  <c r="AA28" i="18"/>
  <c r="AV24" i="16"/>
  <c r="AK24" i="16"/>
  <c r="BA6" i="16" s="1"/>
  <c r="AV22" i="16"/>
  <c r="AK22" i="16"/>
  <c r="BA4" i="16" s="1"/>
  <c r="AV25" i="16"/>
  <c r="AK25" i="16"/>
  <c r="BA7" i="16" s="1"/>
  <c r="AV26" i="16"/>
  <c r="AK26" i="16"/>
  <c r="BA8" i="16" s="1"/>
  <c r="AV23" i="16"/>
  <c r="AK23" i="16"/>
  <c r="BA5" i="16" s="1"/>
  <c r="AV27" i="16"/>
  <c r="AK27" i="16"/>
  <c r="BA9" i="16" s="1"/>
  <c r="C35" i="16"/>
  <c r="F5" i="16"/>
  <c r="I8" i="16"/>
  <c r="F9" i="16"/>
  <c r="I10" i="16"/>
  <c r="R11" i="16"/>
  <c r="I12" i="16"/>
  <c r="F13" i="16"/>
  <c r="AD13" i="16"/>
  <c r="I14" i="16"/>
  <c r="AG14" i="16"/>
  <c r="R15" i="16"/>
  <c r="I16" i="16"/>
  <c r="AG16" i="16"/>
  <c r="AD17" i="16"/>
  <c r="E26" i="16"/>
  <c r="R26" i="16" s="1"/>
  <c r="AZ8" i="16" s="1"/>
  <c r="D27" i="16"/>
  <c r="R27" i="16" s="1"/>
  <c r="AZ9" i="16" s="1"/>
  <c r="C28" i="16"/>
  <c r="B29" i="16"/>
  <c r="G32" i="16"/>
  <c r="F33" i="16"/>
  <c r="E34" i="16"/>
  <c r="M34" i="16"/>
  <c r="D35" i="16"/>
  <c r="L35" i="16"/>
  <c r="AY3" i="16"/>
  <c r="C7" i="16"/>
  <c r="O9" i="16"/>
  <c r="R10" i="16"/>
  <c r="C11" i="16"/>
  <c r="R12" i="16"/>
  <c r="O13" i="16"/>
  <c r="C15" i="16"/>
  <c r="AA15" i="16"/>
  <c r="R16" i="16"/>
  <c r="O17" i="16"/>
  <c r="AM17" i="16"/>
  <c r="B22" i="16"/>
  <c r="R22" i="16" s="1"/>
  <c r="AZ4" i="16" s="1"/>
  <c r="B30" i="16"/>
  <c r="I31" i="16"/>
  <c r="AG34" i="16"/>
  <c r="AV34" i="16" s="1"/>
  <c r="M35" i="16"/>
  <c r="X35" i="16"/>
  <c r="AV35" i="16" s="1"/>
  <c r="AB29" i="16"/>
  <c r="AV29" i="16" s="1"/>
  <c r="C4" i="16"/>
  <c r="AV4" i="16" s="1"/>
  <c r="C6" i="16"/>
  <c r="C8" i="16"/>
  <c r="C10" i="16"/>
  <c r="L11" i="16"/>
  <c r="X17" i="16"/>
  <c r="B23" i="16"/>
  <c r="R23" i="16" s="1"/>
  <c r="AZ5" i="16" s="1"/>
  <c r="E28" i="16"/>
  <c r="C30" i="16"/>
  <c r="B31" i="16"/>
  <c r="J31" i="16"/>
  <c r="H33" i="16"/>
  <c r="I6" i="16"/>
  <c r="U11" i="16"/>
  <c r="L12" i="16"/>
  <c r="I13" i="16"/>
  <c r="L14" i="16"/>
  <c r="B24" i="16"/>
  <c r="Y28" i="16"/>
  <c r="AV28" i="16" s="1"/>
  <c r="B32" i="16"/>
  <c r="AB33" i="16"/>
  <c r="AV33" i="16" s="1"/>
  <c r="H34" i="16"/>
  <c r="G35" i="16"/>
  <c r="O35" i="16"/>
  <c r="C24" i="16"/>
  <c r="B25" i="16"/>
  <c r="R25" i="16" s="1"/>
  <c r="AZ7" i="16" s="1"/>
  <c r="F29" i="16"/>
  <c r="C32" i="16"/>
  <c r="K32" i="16"/>
  <c r="B33" i="16"/>
  <c r="Y32" i="16"/>
  <c r="AK32" i="16" s="1"/>
  <c r="BA14" i="16" s="1"/>
  <c r="C5" i="16"/>
  <c r="AV5" i="16" s="1"/>
  <c r="F8" i="16"/>
  <c r="C9" i="16"/>
  <c r="C13" i="16"/>
  <c r="F16" i="16"/>
  <c r="AX16" i="16" s="1"/>
  <c r="AD16" i="16"/>
  <c r="C17" i="16"/>
  <c r="AA17" i="16"/>
  <c r="Y30" i="16"/>
  <c r="AK30" i="16" s="1"/>
  <c r="BA12" i="16" s="1"/>
  <c r="X31" i="16"/>
  <c r="AV31" i="16" s="1"/>
  <c r="O27" i="15"/>
  <c r="AQ12" i="15" s="1"/>
  <c r="O21" i="15"/>
  <c r="AQ6" i="15" s="1"/>
  <c r="AM21" i="15"/>
  <c r="AF21" i="15"/>
  <c r="AR6" i="15" s="1"/>
  <c r="O26" i="15"/>
  <c r="AQ11" i="15" s="1"/>
  <c r="O11" i="15"/>
  <c r="AM18" i="15"/>
  <c r="L7" i="15"/>
  <c r="L10" i="15"/>
  <c r="C4" i="15"/>
  <c r="C5" i="15"/>
  <c r="I6" i="15"/>
  <c r="O8" i="15"/>
  <c r="O9" i="15"/>
  <c r="U10" i="15"/>
  <c r="C12" i="15"/>
  <c r="AA12" i="15"/>
  <c r="C13" i="15"/>
  <c r="AA13" i="15"/>
  <c r="I14" i="15"/>
  <c r="AG14" i="15"/>
  <c r="AF19" i="15"/>
  <c r="AR4" i="15" s="1"/>
  <c r="T20" i="15"/>
  <c r="AM20" i="15" s="1"/>
  <c r="B22" i="15"/>
  <c r="O22" i="15" s="1"/>
  <c r="AQ7" i="15" s="1"/>
  <c r="S23" i="15"/>
  <c r="X24" i="15"/>
  <c r="U25" i="15"/>
  <c r="AM25" i="15" s="1"/>
  <c r="W27" i="15"/>
  <c r="AM27" i="15" s="1"/>
  <c r="T28" i="15"/>
  <c r="AB28" i="15"/>
  <c r="Y29" i="15"/>
  <c r="AF29" i="15" s="1"/>
  <c r="AR14" i="15" s="1"/>
  <c r="I12" i="15"/>
  <c r="F8" i="15"/>
  <c r="F9" i="15"/>
  <c r="X11" i="15"/>
  <c r="X14" i="15"/>
  <c r="U22" i="15"/>
  <c r="Y26" i="15"/>
  <c r="G28" i="15"/>
  <c r="O28" i="15" s="1"/>
  <c r="AQ13" i="15" s="1"/>
  <c r="AP5" i="15"/>
  <c r="L13" i="15"/>
  <c r="B25" i="15"/>
  <c r="O25" i="15" s="1"/>
  <c r="AQ10" i="15" s="1"/>
  <c r="S26" i="15"/>
  <c r="F29" i="15"/>
  <c r="C7" i="15"/>
  <c r="C10" i="15"/>
  <c r="I13" i="15"/>
  <c r="R12" i="15"/>
  <c r="C6" i="15"/>
  <c r="I8" i="15"/>
  <c r="O10" i="15"/>
  <c r="U12" i="15"/>
  <c r="C14" i="15"/>
  <c r="AA14" i="15"/>
  <c r="L11" i="15"/>
  <c r="F12" i="15"/>
  <c r="L14" i="15"/>
  <c r="S24" i="15"/>
  <c r="W28" i="15"/>
  <c r="P21" i="14"/>
  <c r="AN8" i="14" s="1"/>
  <c r="AQ53" i="14"/>
  <c r="AQ51" i="14"/>
  <c r="AM20" i="14"/>
  <c r="AE20" i="14"/>
  <c r="AO7" i="14" s="1"/>
  <c r="AM23" i="14"/>
  <c r="AE23" i="14"/>
  <c r="AO10" i="14" s="1"/>
  <c r="AM25" i="14"/>
  <c r="AE25" i="14"/>
  <c r="AO12" i="14" s="1"/>
  <c r="AQ52" i="14"/>
  <c r="AQ46" i="14"/>
  <c r="AD46" i="14"/>
  <c r="AM17" i="14"/>
  <c r="AE17" i="14"/>
  <c r="AO4" i="14" s="1"/>
  <c r="AE18" i="14"/>
  <c r="AO5" i="14" s="1"/>
  <c r="AM18" i="14"/>
  <c r="AD47" i="14"/>
  <c r="AQ47" i="14"/>
  <c r="N47" i="14"/>
  <c r="AQ50" i="14"/>
  <c r="AD53" i="14"/>
  <c r="P19" i="14"/>
  <c r="AN6" i="14" s="1"/>
  <c r="AQ48" i="14"/>
  <c r="AD48" i="14"/>
  <c r="AM19" i="14"/>
  <c r="AE19" i="14"/>
  <c r="AO6" i="14" s="1"/>
  <c r="AM24" i="14"/>
  <c r="AE24" i="14"/>
  <c r="AO11" i="14" s="1"/>
  <c r="AQ54" i="14"/>
  <c r="AD54" i="14"/>
  <c r="AO40" i="14" s="1"/>
  <c r="AQ49" i="14"/>
  <c r="F4" i="14"/>
  <c r="AJ4" i="14" s="1"/>
  <c r="F7" i="14"/>
  <c r="R8" i="14"/>
  <c r="L9" i="14"/>
  <c r="L10" i="14"/>
  <c r="R11" i="14"/>
  <c r="E20" i="14"/>
  <c r="J25" i="14"/>
  <c r="I33" i="14"/>
  <c r="O35" i="14"/>
  <c r="C46" i="14"/>
  <c r="N46" i="14" s="1"/>
  <c r="G50" i="14"/>
  <c r="F51" i="14"/>
  <c r="E52" i="14"/>
  <c r="D53" i="14"/>
  <c r="C54" i="14"/>
  <c r="K25" i="14"/>
  <c r="F52" i="14"/>
  <c r="L8" i="14"/>
  <c r="F9" i="14"/>
  <c r="AL9" i="14" s="1"/>
  <c r="F10" i="14"/>
  <c r="L11" i="14"/>
  <c r="E18" i="14"/>
  <c r="P18" i="14" s="1"/>
  <c r="AN5" i="14" s="1"/>
  <c r="G20" i="14"/>
  <c r="I22" i="14"/>
  <c r="K24" i="14"/>
  <c r="I35" i="14"/>
  <c r="U39" i="14"/>
  <c r="AA40" i="14"/>
  <c r="AD50" i="14"/>
  <c r="F53" i="14"/>
  <c r="E17" i="14"/>
  <c r="P17" i="14" s="1"/>
  <c r="AN4" i="14" s="1"/>
  <c r="G19" i="14"/>
  <c r="U21" i="14"/>
  <c r="AM21" i="14" s="1"/>
  <c r="AE22" i="14"/>
  <c r="AO9" i="14" s="1"/>
  <c r="K23" i="14"/>
  <c r="P23" i="14" s="1"/>
  <c r="AN10" i="14" s="1"/>
  <c r="C49" i="14"/>
  <c r="N49" i="14" s="1"/>
  <c r="AD51" i="14"/>
  <c r="G53" i="14"/>
  <c r="F54" i="14"/>
  <c r="AJ3" i="14"/>
  <c r="F8" i="14"/>
  <c r="F11" i="14"/>
  <c r="R12" i="14"/>
  <c r="AK12" i="14" s="1"/>
  <c r="E24" i="14"/>
  <c r="O36" i="14"/>
  <c r="I37" i="14"/>
  <c r="I38" i="14"/>
  <c r="U40" i="14"/>
  <c r="AD44" i="14"/>
  <c r="AO30" i="14" s="1"/>
  <c r="AD52" i="14"/>
  <c r="AM5" i="14"/>
  <c r="F24" i="14"/>
  <c r="G25" i="14"/>
  <c r="P25" i="14" s="1"/>
  <c r="AN12" i="14" s="1"/>
  <c r="AP12" i="14" s="1"/>
  <c r="D50" i="14"/>
  <c r="AL3" i="14"/>
  <c r="F6" i="14"/>
  <c r="AM6" i="14" s="1"/>
  <c r="AL6" i="14"/>
  <c r="E22" i="14"/>
  <c r="I54" i="14"/>
  <c r="L37" i="14"/>
  <c r="R9" i="13"/>
  <c r="F12" i="13"/>
  <c r="K29" i="13"/>
  <c r="I9" i="13"/>
  <c r="F10" i="13"/>
  <c r="R10" i="13"/>
  <c r="X13" i="13"/>
  <c r="L14" i="13"/>
  <c r="U14" i="13"/>
  <c r="U24" i="13"/>
  <c r="D26" i="13"/>
  <c r="X26" i="13"/>
  <c r="I6" i="13"/>
  <c r="L8" i="13"/>
  <c r="C11" i="13"/>
  <c r="F7" i="13"/>
  <c r="F6" i="13"/>
  <c r="AM3" i="13"/>
  <c r="T27" i="13"/>
  <c r="E28" i="13"/>
  <c r="AO3" i="13"/>
  <c r="O19" i="13"/>
  <c r="AQ4" i="13" s="1"/>
  <c r="X12" i="13"/>
  <c r="C12" i="13"/>
  <c r="O18" i="13"/>
  <c r="AQ3" i="13" s="1"/>
  <c r="AM18" i="13"/>
  <c r="U13" i="13"/>
  <c r="T22" i="13"/>
  <c r="AM22" i="13" s="1"/>
  <c r="F5" i="13"/>
  <c r="AP5" i="13" s="1"/>
  <c r="T20" i="13"/>
  <c r="AM20" i="13" s="1"/>
  <c r="AF18" i="13"/>
  <c r="AR3" i="13" s="1"/>
  <c r="C9" i="13"/>
  <c r="S24" i="13"/>
  <c r="I12" i="13"/>
  <c r="D27" i="13"/>
  <c r="I7" i="13"/>
  <c r="U22" i="13"/>
  <c r="C10" i="13"/>
  <c r="B25" i="13"/>
  <c r="U11" i="13"/>
  <c r="Y26" i="13"/>
  <c r="O13" i="13"/>
  <c r="W28" i="13"/>
  <c r="B22" i="13"/>
  <c r="O22" i="13" s="1"/>
  <c r="AQ7" i="13" s="1"/>
  <c r="C7" i="13"/>
  <c r="O23" i="13"/>
  <c r="AQ8" i="13" s="1"/>
  <c r="O12" i="13"/>
  <c r="W27" i="13"/>
  <c r="F29" i="13"/>
  <c r="O14" i="13"/>
  <c r="AP14" i="13" s="1"/>
  <c r="AM19" i="13"/>
  <c r="AP3" i="13"/>
  <c r="O20" i="13"/>
  <c r="AQ5" i="13" s="1"/>
  <c r="AM21" i="13"/>
  <c r="AF21" i="13"/>
  <c r="AR6" i="13" s="1"/>
  <c r="C8" i="13"/>
  <c r="S23" i="13"/>
  <c r="O24" i="13"/>
  <c r="AQ9" i="13" s="1"/>
  <c r="I10" i="13"/>
  <c r="U25" i="13"/>
  <c r="AF25" i="13" s="1"/>
  <c r="AR10" i="13" s="1"/>
  <c r="O11" i="13"/>
  <c r="F26" i="13"/>
  <c r="D28" i="13"/>
  <c r="O28" i="13" s="1"/>
  <c r="AQ13" i="13" s="1"/>
  <c r="I13" i="13"/>
  <c r="L7" i="13"/>
  <c r="F9" i="13"/>
  <c r="R12" i="13"/>
  <c r="D21" i="13"/>
  <c r="O21" i="13" s="1"/>
  <c r="AQ6" i="13" s="1"/>
  <c r="H25" i="13"/>
  <c r="B27" i="13"/>
  <c r="J27" i="13"/>
  <c r="D29" i="13"/>
  <c r="L29" i="13"/>
  <c r="C4" i="13"/>
  <c r="C5" i="13"/>
  <c r="O8" i="13"/>
  <c r="O9" i="13"/>
  <c r="C13" i="13"/>
  <c r="AA13" i="13"/>
  <c r="AF19" i="13"/>
  <c r="AR4" i="13" s="1"/>
  <c r="X24" i="13"/>
  <c r="T28" i="13"/>
  <c r="AB28" i="13"/>
  <c r="C29" i="13"/>
  <c r="X11" i="13"/>
  <c r="L12" i="13"/>
  <c r="S26" i="13"/>
  <c r="F8" i="13"/>
  <c r="L10" i="13"/>
  <c r="R13" i="13"/>
  <c r="X14" i="13"/>
  <c r="C6" i="13"/>
  <c r="I8" i="13"/>
  <c r="O10" i="13"/>
  <c r="U12" i="13"/>
  <c r="S29" i="13"/>
  <c r="L11" i="13"/>
  <c r="AM24" i="12"/>
  <c r="AF24" i="12"/>
  <c r="AR9" i="12" s="1"/>
  <c r="AF28" i="12"/>
  <c r="AR13" i="12" s="1"/>
  <c r="B22" i="12"/>
  <c r="O22" i="12" s="1"/>
  <c r="AQ7" i="12" s="1"/>
  <c r="AF23" i="12"/>
  <c r="AR8" i="12" s="1"/>
  <c r="AO4" i="12"/>
  <c r="AM21" i="12"/>
  <c r="L9" i="12"/>
  <c r="F11" i="12"/>
  <c r="O11" i="12"/>
  <c r="O13" i="12"/>
  <c r="C23" i="12"/>
  <c r="V26" i="12"/>
  <c r="AF26" i="12" s="1"/>
  <c r="AR11" i="12" s="1"/>
  <c r="AM26" i="12"/>
  <c r="O18" i="12"/>
  <c r="AQ3" i="12" s="1"/>
  <c r="E25" i="12"/>
  <c r="AM3" i="12"/>
  <c r="F6" i="12"/>
  <c r="L8" i="12"/>
  <c r="AP8" i="12" s="1"/>
  <c r="B25" i="12"/>
  <c r="I12" i="12"/>
  <c r="AN12" i="12" s="1"/>
  <c r="I13" i="12"/>
  <c r="G28" i="12"/>
  <c r="R13" i="12"/>
  <c r="AF25" i="12"/>
  <c r="AR10" i="12" s="1"/>
  <c r="I26" i="12"/>
  <c r="G27" i="12"/>
  <c r="H29" i="12"/>
  <c r="I27" i="12"/>
  <c r="I29" i="12"/>
  <c r="AO3" i="12"/>
  <c r="AM4" i="12"/>
  <c r="C7" i="12"/>
  <c r="O10" i="12"/>
  <c r="AP10" i="12" s="1"/>
  <c r="C11" i="12"/>
  <c r="AF29" i="12"/>
  <c r="AR14" i="12" s="1"/>
  <c r="AM29" i="12"/>
  <c r="AM22" i="12"/>
  <c r="AF22" i="12"/>
  <c r="AR7" i="12" s="1"/>
  <c r="F9" i="12"/>
  <c r="C24" i="12"/>
  <c r="AD14" i="12"/>
  <c r="B24" i="12"/>
  <c r="AN4" i="12"/>
  <c r="X13" i="12"/>
  <c r="F14" i="12"/>
  <c r="O14" i="12"/>
  <c r="AM19" i="12"/>
  <c r="AF19" i="12"/>
  <c r="AR4" i="12" s="1"/>
  <c r="B23" i="12"/>
  <c r="B19" i="12"/>
  <c r="O19" i="12" s="1"/>
  <c r="AQ4" i="12" s="1"/>
  <c r="D21" i="12"/>
  <c r="O21" i="12" s="1"/>
  <c r="AQ6" i="12" s="1"/>
  <c r="F23" i="12"/>
  <c r="H25" i="12"/>
  <c r="B27" i="12"/>
  <c r="J27" i="12"/>
  <c r="D29" i="12"/>
  <c r="L29" i="12"/>
  <c r="C5" i="12"/>
  <c r="O9" i="12"/>
  <c r="C13" i="12"/>
  <c r="AA13" i="12"/>
  <c r="D24" i="12"/>
  <c r="H28" i="12"/>
  <c r="C6" i="12"/>
  <c r="C14" i="12"/>
  <c r="AM14" i="12" s="1"/>
  <c r="O29" i="12" l="1"/>
  <c r="AQ14" i="12" s="1"/>
  <c r="AS14" i="12" s="1"/>
  <c r="AO5" i="13"/>
  <c r="AJ8" i="14"/>
  <c r="AX15" i="16"/>
  <c r="O29" i="13"/>
  <c r="AQ14" i="13" s="1"/>
  <c r="N54" i="14"/>
  <c r="AN40" i="14" s="1"/>
  <c r="AK40" i="14"/>
  <c r="AK41" i="14" s="1"/>
  <c r="N53" i="14"/>
  <c r="N52" i="14"/>
  <c r="AS3" i="18"/>
  <c r="O26" i="18"/>
  <c r="AQ11" i="18" s="1"/>
  <c r="AS11" i="18" s="1"/>
  <c r="AP7" i="18"/>
  <c r="AM11" i="18"/>
  <c r="AW7" i="16"/>
  <c r="AF26" i="18"/>
  <c r="AR11" i="18" s="1"/>
  <c r="AF27" i="12"/>
  <c r="AR12" i="12" s="1"/>
  <c r="AN14" i="13"/>
  <c r="AM7" i="15"/>
  <c r="AN9" i="15"/>
  <c r="O29" i="15"/>
  <c r="AQ14" i="15" s="1"/>
  <c r="AQ15" i="15" s="1"/>
  <c r="AP8" i="15"/>
  <c r="AN4" i="18"/>
  <c r="AO5" i="18"/>
  <c r="O26" i="13"/>
  <c r="AQ11" i="13" s="1"/>
  <c r="AM12" i="14"/>
  <c r="AQ12" i="14" s="1"/>
  <c r="AM22" i="15"/>
  <c r="AO5" i="12"/>
  <c r="AF27" i="13"/>
  <c r="AR12" i="13" s="1"/>
  <c r="AL12" i="14"/>
  <c r="AM6" i="18"/>
  <c r="BB3" i="16"/>
  <c r="AK35" i="16"/>
  <c r="BA17" i="16" s="1"/>
  <c r="AV14" i="16"/>
  <c r="AY16" i="16"/>
  <c r="AN7" i="18"/>
  <c r="AT7" i="18" s="1"/>
  <c r="AX7" i="18" s="1"/>
  <c r="AI36" i="18"/>
  <c r="AP5" i="18"/>
  <c r="AT25" i="18"/>
  <c r="AM8" i="18"/>
  <c r="AM5" i="18"/>
  <c r="AO7" i="18"/>
  <c r="AP8" i="18"/>
  <c r="AF25" i="18"/>
  <c r="AR10" i="18" s="1"/>
  <c r="O25" i="18"/>
  <c r="AQ10" i="18" s="1"/>
  <c r="AS10" i="18" s="1"/>
  <c r="AF35" i="18"/>
  <c r="AI35" i="18" s="1"/>
  <c r="AI37" i="18"/>
  <c r="AM12" i="18"/>
  <c r="AT26" i="18"/>
  <c r="AO10" i="18"/>
  <c r="AI38" i="18"/>
  <c r="O29" i="18"/>
  <c r="AQ14" i="18" s="1"/>
  <c r="AS14" i="18" s="1"/>
  <c r="AP14" i="18"/>
  <c r="AN14" i="18"/>
  <c r="AT29" i="18"/>
  <c r="AM14" i="18"/>
  <c r="AO14" i="18"/>
  <c r="AO13" i="18"/>
  <c r="AP13" i="18"/>
  <c r="O27" i="18"/>
  <c r="AQ12" i="18" s="1"/>
  <c r="AO12" i="18"/>
  <c r="AN12" i="18"/>
  <c r="AP12" i="18"/>
  <c r="AP11" i="18"/>
  <c r="AN10" i="18"/>
  <c r="AM10" i="18"/>
  <c r="AS7" i="18"/>
  <c r="AF24" i="18"/>
  <c r="AR9" i="18" s="1"/>
  <c r="AS9" i="18" s="1"/>
  <c r="O23" i="18"/>
  <c r="AQ8" i="18" s="1"/>
  <c r="AT23" i="18"/>
  <c r="AO8" i="18"/>
  <c r="AP6" i="18"/>
  <c r="AT21" i="18"/>
  <c r="AM4" i="18"/>
  <c r="R35" i="16"/>
  <c r="AZ17" i="16" s="1"/>
  <c r="AY17" i="16"/>
  <c r="R34" i="16"/>
  <c r="AZ16" i="16" s="1"/>
  <c r="AW16" i="16"/>
  <c r="AK34" i="16"/>
  <c r="BA16" i="16" s="1"/>
  <c r="AV16" i="16"/>
  <c r="AW15" i="16"/>
  <c r="BC15" i="16" s="1"/>
  <c r="AY15" i="16"/>
  <c r="AV15" i="16"/>
  <c r="AX14" i="16"/>
  <c r="AY14" i="16"/>
  <c r="AW14" i="16"/>
  <c r="BB8" i="16"/>
  <c r="AY12" i="16"/>
  <c r="AX12" i="16"/>
  <c r="AW12" i="16"/>
  <c r="AY11" i="16"/>
  <c r="AV11" i="16"/>
  <c r="AX11" i="16"/>
  <c r="R28" i="16"/>
  <c r="AZ10" i="16" s="1"/>
  <c r="AV10" i="16"/>
  <c r="BB9" i="16"/>
  <c r="AW8" i="16"/>
  <c r="AX7" i="16"/>
  <c r="AY7" i="16"/>
  <c r="BC7" i="16" s="1"/>
  <c r="R24" i="16"/>
  <c r="AZ6" i="16" s="1"/>
  <c r="BB6" i="16" s="1"/>
  <c r="AV6" i="16"/>
  <c r="BC3" i="16"/>
  <c r="BE3" i="16" s="1"/>
  <c r="BB5" i="16"/>
  <c r="BB4" i="16"/>
  <c r="AX4" i="16"/>
  <c r="AS14" i="15"/>
  <c r="AP13" i="15"/>
  <c r="AF28" i="15"/>
  <c r="AR13" i="15" s="1"/>
  <c r="AS13" i="15" s="1"/>
  <c r="AF27" i="15"/>
  <c r="AR12" i="15" s="1"/>
  <c r="AS12" i="15" s="1"/>
  <c r="AN11" i="15"/>
  <c r="AF25" i="15"/>
  <c r="AR10" i="15" s="1"/>
  <c r="AS10" i="15" s="1"/>
  <c r="AM9" i="15"/>
  <c r="AP7" i="15"/>
  <c r="AS3" i="15"/>
  <c r="AS6" i="15"/>
  <c r="AT3" i="15"/>
  <c r="AX3" i="15" s="1"/>
  <c r="N50" i="14"/>
  <c r="P24" i="14"/>
  <c r="AN11" i="14" s="1"/>
  <c r="AP11" i="14" s="1"/>
  <c r="AQ3" i="14"/>
  <c r="AU3" i="14" s="1"/>
  <c r="AL10" i="14"/>
  <c r="AP10" i="14"/>
  <c r="AP6" i="14"/>
  <c r="P22" i="14"/>
  <c r="AN9" i="14" s="1"/>
  <c r="AP9" i="14" s="1"/>
  <c r="AJ9" i="14"/>
  <c r="AE21" i="14"/>
  <c r="AO8" i="14" s="1"/>
  <c r="AO13" i="14" s="1"/>
  <c r="AK6" i="14"/>
  <c r="AQ6" i="14" s="1"/>
  <c r="AJ6" i="14"/>
  <c r="AK5" i="14"/>
  <c r="AQ5" i="14" s="1"/>
  <c r="AL5" i="14"/>
  <c r="AP5" i="14"/>
  <c r="AP4" i="14"/>
  <c r="AL4" i="14"/>
  <c r="AO13" i="13"/>
  <c r="AM28" i="13"/>
  <c r="AO12" i="13"/>
  <c r="AM27" i="13"/>
  <c r="AS4" i="13"/>
  <c r="AP11" i="13"/>
  <c r="AM25" i="13"/>
  <c r="AM10" i="13"/>
  <c r="AM9" i="13"/>
  <c r="AO8" i="13"/>
  <c r="AN8" i="13"/>
  <c r="AS6" i="13"/>
  <c r="AM7" i="13"/>
  <c r="AN7" i="13"/>
  <c r="AF22" i="13"/>
  <c r="AR7" i="13" s="1"/>
  <c r="AS7" i="13" s="1"/>
  <c r="O27" i="12"/>
  <c r="AQ12" i="12" s="1"/>
  <c r="O28" i="12"/>
  <c r="AQ13" i="12" s="1"/>
  <c r="AS13" i="12" s="1"/>
  <c r="AS6" i="12"/>
  <c r="AO8" i="12"/>
  <c r="AP7" i="12"/>
  <c r="AT7" i="12" s="1"/>
  <c r="AS5" i="12"/>
  <c r="AS12" i="12"/>
  <c r="AT3" i="12"/>
  <c r="AX3" i="12" s="1"/>
  <c r="AP9" i="12"/>
  <c r="AS4" i="12"/>
  <c r="AO6" i="18"/>
  <c r="AM13" i="18"/>
  <c r="AP9" i="18"/>
  <c r="AT28" i="18"/>
  <c r="AF28" i="18"/>
  <c r="AR13" i="18" s="1"/>
  <c r="AS13" i="18" s="1"/>
  <c r="AO11" i="18"/>
  <c r="AN11" i="18"/>
  <c r="AN13" i="18"/>
  <c r="AF21" i="18"/>
  <c r="AR6" i="18" s="1"/>
  <c r="AS6" i="18" s="1"/>
  <c r="AF39" i="18"/>
  <c r="AI39" i="18" s="1"/>
  <c r="AF23" i="18"/>
  <c r="AR8" i="18" s="1"/>
  <c r="AP10" i="18"/>
  <c r="AO9" i="18"/>
  <c r="AN8" i="18"/>
  <c r="AT20" i="18"/>
  <c r="AT5" i="18" s="1"/>
  <c r="AF20" i="18"/>
  <c r="AR5" i="18" s="1"/>
  <c r="AS5" i="18" s="1"/>
  <c r="AF27" i="18"/>
  <c r="AR12" i="18" s="1"/>
  <c r="AT27" i="18"/>
  <c r="AF19" i="18"/>
  <c r="AR4" i="18" s="1"/>
  <c r="AS4" i="18" s="1"/>
  <c r="AT19" i="18"/>
  <c r="AT4" i="18" s="1"/>
  <c r="AN9" i="18"/>
  <c r="AT3" i="18"/>
  <c r="AM9" i="18"/>
  <c r="AW9" i="16"/>
  <c r="AY9" i="16"/>
  <c r="AX9" i="16"/>
  <c r="AV32" i="16"/>
  <c r="BB7" i="16"/>
  <c r="R32" i="16"/>
  <c r="AZ14" i="16" s="1"/>
  <c r="BB14" i="16" s="1"/>
  <c r="AX6" i="16"/>
  <c r="AY6" i="16"/>
  <c r="R30" i="16"/>
  <c r="AZ12" i="16" s="1"/>
  <c r="BB12" i="16" s="1"/>
  <c r="AK28" i="16"/>
  <c r="BA10" i="16" s="1"/>
  <c r="AX5" i="16"/>
  <c r="AY5" i="16"/>
  <c r="AW5" i="16"/>
  <c r="AW17" i="16"/>
  <c r="AX17" i="16"/>
  <c r="AX8" i="16"/>
  <c r="AW4" i="16"/>
  <c r="AV8" i="16"/>
  <c r="AY4" i="16"/>
  <c r="AV12" i="16"/>
  <c r="AK33" i="16"/>
  <c r="BA15" i="16" s="1"/>
  <c r="AV17" i="16"/>
  <c r="R33" i="16"/>
  <c r="AZ15" i="16" s="1"/>
  <c r="R29" i="16"/>
  <c r="AZ11" i="16" s="1"/>
  <c r="AV30" i="16"/>
  <c r="AK29" i="16"/>
  <c r="BA11" i="16" s="1"/>
  <c r="AV9" i="16"/>
  <c r="AW13" i="16"/>
  <c r="AY13" i="16"/>
  <c r="AX13" i="16"/>
  <c r="AX10" i="16"/>
  <c r="AY10" i="16"/>
  <c r="AV13" i="16"/>
  <c r="AW10" i="16"/>
  <c r="AK31" i="16"/>
  <c r="BA13" i="16" s="1"/>
  <c r="AY8" i="16"/>
  <c r="R31" i="16"/>
  <c r="AZ13" i="16" s="1"/>
  <c r="AW11" i="16"/>
  <c r="AW6" i="16"/>
  <c r="AV7" i="16"/>
  <c r="AP14" i="15"/>
  <c r="AN14" i="15"/>
  <c r="AT14" i="15" s="1"/>
  <c r="AM14" i="15"/>
  <c r="AP10" i="15"/>
  <c r="AM28" i="15"/>
  <c r="AM11" i="15"/>
  <c r="AS4" i="15"/>
  <c r="AM4" i="15"/>
  <c r="AO4" i="15"/>
  <c r="AN4" i="15"/>
  <c r="AP4" i="15"/>
  <c r="AM8" i="15"/>
  <c r="AO8" i="15" s="1"/>
  <c r="AP9" i="15"/>
  <c r="AN7" i="15"/>
  <c r="AN12" i="15"/>
  <c r="AM12" i="15"/>
  <c r="AP12" i="15"/>
  <c r="AN13" i="15"/>
  <c r="AM13" i="15"/>
  <c r="AF20" i="15"/>
  <c r="AR5" i="15" s="1"/>
  <c r="AS5" i="15" s="1"/>
  <c r="AN10" i="15"/>
  <c r="AF24" i="15"/>
  <c r="AR9" i="15" s="1"/>
  <c r="AS9" i="15" s="1"/>
  <c r="AM24" i="15"/>
  <c r="AF26" i="15"/>
  <c r="AR11" i="15" s="1"/>
  <c r="AS11" i="15" s="1"/>
  <c r="AM26" i="15"/>
  <c r="AN6" i="15"/>
  <c r="AM6" i="15"/>
  <c r="AP6" i="15"/>
  <c r="AF22" i="15"/>
  <c r="AR7" i="15" s="1"/>
  <c r="AS7" i="15" s="1"/>
  <c r="AM10" i="15"/>
  <c r="AM23" i="15"/>
  <c r="AF23" i="15"/>
  <c r="AR8" i="15" s="1"/>
  <c r="AS8" i="15" s="1"/>
  <c r="AN5" i="15"/>
  <c r="AT5" i="15" s="1"/>
  <c r="AM5" i="15"/>
  <c r="AP40" i="14"/>
  <c r="AS40" i="14" s="1"/>
  <c r="AN41" i="14"/>
  <c r="AS3" i="14"/>
  <c r="AL40" i="14"/>
  <c r="AL41" i="14" s="1"/>
  <c r="AJ40" i="14"/>
  <c r="AU40" i="14" s="1"/>
  <c r="AL11" i="14"/>
  <c r="AK11" i="14"/>
  <c r="AK7" i="14"/>
  <c r="AM7" i="14"/>
  <c r="AJ7" i="14"/>
  <c r="AM11" i="14"/>
  <c r="AK10" i="14"/>
  <c r="P20" i="14"/>
  <c r="AN7" i="14" s="1"/>
  <c r="AM4" i="14"/>
  <c r="AK4" i="14"/>
  <c r="AM9" i="14"/>
  <c r="AK9" i="14"/>
  <c r="AK8" i="14"/>
  <c r="AM8" i="14"/>
  <c r="AL8" i="14"/>
  <c r="AP30" i="14"/>
  <c r="AO41" i="14"/>
  <c r="AJ11" i="14"/>
  <c r="AM10" i="14"/>
  <c r="AJ10" i="14"/>
  <c r="AL7" i="14"/>
  <c r="O27" i="13"/>
  <c r="AQ12" i="13" s="1"/>
  <c r="AO10" i="13"/>
  <c r="AP13" i="13"/>
  <c r="AM8" i="13"/>
  <c r="AN9" i="13"/>
  <c r="AO11" i="13"/>
  <c r="AM11" i="13"/>
  <c r="AN12" i="13"/>
  <c r="AM14" i="13"/>
  <c r="AO14" i="13"/>
  <c r="AO7" i="13"/>
  <c r="AP12" i="13"/>
  <c r="AN10" i="13"/>
  <c r="AM24" i="13"/>
  <c r="AF24" i="13"/>
  <c r="AR9" i="13" s="1"/>
  <c r="AS9" i="13" s="1"/>
  <c r="AP8" i="13"/>
  <c r="AO6" i="13"/>
  <c r="AN6" i="13"/>
  <c r="AM6" i="13"/>
  <c r="AP6" i="13"/>
  <c r="AN5" i="13"/>
  <c r="AT5" i="13" s="1"/>
  <c r="AM5" i="13"/>
  <c r="AP7" i="13"/>
  <c r="AM12" i="13"/>
  <c r="AP10" i="13"/>
  <c r="AO9" i="13"/>
  <c r="AP9" i="13"/>
  <c r="AF28" i="13"/>
  <c r="AR13" i="13" s="1"/>
  <c r="AS13" i="13" s="1"/>
  <c r="AO4" i="13"/>
  <c r="AN4" i="13"/>
  <c r="AM4" i="13"/>
  <c r="AF20" i="13"/>
  <c r="AR5" i="13" s="1"/>
  <c r="AS5" i="13" s="1"/>
  <c r="AT3" i="13"/>
  <c r="AN13" i="13"/>
  <c r="AM13" i="13"/>
  <c r="AP4" i="13"/>
  <c r="AF23" i="13"/>
  <c r="AR8" i="13" s="1"/>
  <c r="AS8" i="13" s="1"/>
  <c r="AM23" i="13"/>
  <c r="AN11" i="13"/>
  <c r="AM29" i="13"/>
  <c r="AF29" i="13"/>
  <c r="AR14" i="13" s="1"/>
  <c r="AS14" i="13" s="1"/>
  <c r="O25" i="13"/>
  <c r="AQ10" i="13" s="1"/>
  <c r="AS10" i="13" s="1"/>
  <c r="AM26" i="13"/>
  <c r="AF26" i="13"/>
  <c r="AR11" i="13" s="1"/>
  <c r="AS11" i="13" s="1"/>
  <c r="AS3" i="13"/>
  <c r="AR15" i="12"/>
  <c r="AP13" i="12"/>
  <c r="AM13" i="12"/>
  <c r="AP14" i="12"/>
  <c r="AO14" i="12"/>
  <c r="AN14" i="12"/>
  <c r="AT14" i="12" s="1"/>
  <c r="AN9" i="12"/>
  <c r="AM12" i="12"/>
  <c r="AM8" i="12"/>
  <c r="AS3" i="12"/>
  <c r="AM7" i="12"/>
  <c r="AM10" i="12"/>
  <c r="AO6" i="12"/>
  <c r="AN6" i="12"/>
  <c r="AP6" i="12"/>
  <c r="AP11" i="12"/>
  <c r="AO11" i="12"/>
  <c r="AM11" i="12"/>
  <c r="AN11" i="12"/>
  <c r="AN8" i="12"/>
  <c r="AT8" i="12" s="1"/>
  <c r="AM9" i="12"/>
  <c r="AS7" i="12"/>
  <c r="AN13" i="12"/>
  <c r="AT4" i="12"/>
  <c r="AS11" i="12"/>
  <c r="AO9" i="12"/>
  <c r="AN10" i="12"/>
  <c r="AT10" i="12" s="1"/>
  <c r="AM6" i="12"/>
  <c r="AO7" i="12"/>
  <c r="AO12" i="12"/>
  <c r="AN5" i="12"/>
  <c r="AT5" i="12" s="1"/>
  <c r="AM5" i="12"/>
  <c r="AP12" i="12"/>
  <c r="AT12" i="12" s="1"/>
  <c r="O24" i="12"/>
  <c r="AQ9" i="12" s="1"/>
  <c r="AS9" i="12" s="1"/>
  <c r="AO10" i="12"/>
  <c r="AO13" i="12"/>
  <c r="O23" i="12"/>
  <c r="AQ8" i="12" s="1"/>
  <c r="AS8" i="12" s="1"/>
  <c r="O25" i="12"/>
  <c r="AQ10" i="12" s="1"/>
  <c r="AS10" i="12" s="1"/>
  <c r="AS12" i="14" l="1"/>
  <c r="AU12" i="14"/>
  <c r="BC16" i="16"/>
  <c r="AO9" i="15"/>
  <c r="AT14" i="18"/>
  <c r="AT8" i="15"/>
  <c r="BB17" i="16"/>
  <c r="AS12" i="13"/>
  <c r="AT14" i="13"/>
  <c r="AQ15" i="18"/>
  <c r="AT10" i="18"/>
  <c r="AX10" i="18" s="1"/>
  <c r="AS12" i="18"/>
  <c r="AT12" i="18"/>
  <c r="AX12" i="18" s="1"/>
  <c r="AT13" i="18"/>
  <c r="AX13" i="18" s="1"/>
  <c r="AT11" i="18"/>
  <c r="AX11" i="18" s="1"/>
  <c r="AV7" i="18"/>
  <c r="AT9" i="18"/>
  <c r="AX9" i="18" s="1"/>
  <c r="AT6" i="18"/>
  <c r="AV6" i="18" s="1"/>
  <c r="AM15" i="18"/>
  <c r="AS8" i="18"/>
  <c r="AT8" i="18"/>
  <c r="AO15" i="18"/>
  <c r="AP15" i="18"/>
  <c r="BG16" i="16"/>
  <c r="BB16" i="16"/>
  <c r="BB13" i="16"/>
  <c r="BC14" i="16"/>
  <c r="BG14" i="16" s="1"/>
  <c r="BC12" i="16"/>
  <c r="BG12" i="16" s="1"/>
  <c r="BC11" i="16"/>
  <c r="BG11" i="16" s="1"/>
  <c r="BA18" i="16"/>
  <c r="BB10" i="16"/>
  <c r="BC8" i="16"/>
  <c r="BE8" i="16" s="1"/>
  <c r="AV18" i="16"/>
  <c r="BG3" i="16"/>
  <c r="BC5" i="16"/>
  <c r="BE5" i="16" s="1"/>
  <c r="AY18" i="16"/>
  <c r="AX18" i="16"/>
  <c r="AT13" i="15"/>
  <c r="AV13" i="15" s="1"/>
  <c r="AT12" i="15"/>
  <c r="AV12" i="15" s="1"/>
  <c r="AO11" i="15"/>
  <c r="AT11" i="15"/>
  <c r="AX11" i="15" s="1"/>
  <c r="AO10" i="15"/>
  <c r="AT10" i="15"/>
  <c r="AV10" i="15" s="1"/>
  <c r="AT9" i="15"/>
  <c r="AV9" i="15" s="1"/>
  <c r="AT7" i="15"/>
  <c r="AX7" i="15" s="1"/>
  <c r="AO7" i="15"/>
  <c r="AV3" i="15"/>
  <c r="AO5" i="15"/>
  <c r="AM15" i="15"/>
  <c r="AJ13" i="14"/>
  <c r="AQ9" i="14"/>
  <c r="AS9" i="14" s="1"/>
  <c r="AP8" i="14"/>
  <c r="AL13" i="14"/>
  <c r="AM13" i="14"/>
  <c r="AQ8" i="14"/>
  <c r="AU8" i="14" s="1"/>
  <c r="AU5" i="14"/>
  <c r="AS5" i="14"/>
  <c r="AT13" i="13"/>
  <c r="AV13" i="13" s="1"/>
  <c r="AT12" i="13"/>
  <c r="AX12" i="13" s="1"/>
  <c r="AT9" i="13"/>
  <c r="AX9" i="13" s="1"/>
  <c r="AO15" i="13"/>
  <c r="AT7" i="13"/>
  <c r="AX7" i="13" s="1"/>
  <c r="AP15" i="13"/>
  <c r="AV3" i="12"/>
  <c r="AT9" i="12"/>
  <c r="AX9" i="12" s="1"/>
  <c r="AT13" i="12"/>
  <c r="AX13" i="12" s="1"/>
  <c r="AP15" i="12"/>
  <c r="AT11" i="12"/>
  <c r="AV11" i="12" s="1"/>
  <c r="AO15" i="12"/>
  <c r="AM15" i="12"/>
  <c r="AT6" i="12"/>
  <c r="AX6" i="12" s="1"/>
  <c r="AX4" i="18"/>
  <c r="AV4" i="18"/>
  <c r="AN15" i="18"/>
  <c r="AX5" i="18"/>
  <c r="AV5" i="18"/>
  <c r="AR15" i="18"/>
  <c r="AX14" i="18"/>
  <c r="AV14" i="18"/>
  <c r="AX3" i="18"/>
  <c r="AV3" i="18"/>
  <c r="BC10" i="16"/>
  <c r="BC17" i="16"/>
  <c r="BE7" i="16"/>
  <c r="BG7" i="16"/>
  <c r="BC6" i="16"/>
  <c r="BG15" i="16"/>
  <c r="AZ18" i="16"/>
  <c r="BB11" i="16"/>
  <c r="BB15" i="16"/>
  <c r="BE15" i="16" s="1"/>
  <c r="BC9" i="16"/>
  <c r="BC4" i="16"/>
  <c r="AW18" i="16"/>
  <c r="BC13" i="16"/>
  <c r="AX8" i="15"/>
  <c r="AV8" i="15"/>
  <c r="AO14" i="15"/>
  <c r="AT6" i="15"/>
  <c r="AV5" i="15"/>
  <c r="AX5" i="15"/>
  <c r="AO6" i="15"/>
  <c r="AO13" i="15"/>
  <c r="AO12" i="15"/>
  <c r="AR15" i="15"/>
  <c r="AS15" i="15" s="1"/>
  <c r="AP15" i="15"/>
  <c r="AX14" i="15"/>
  <c r="AV14" i="15"/>
  <c r="AX13" i="15"/>
  <c r="AX12" i="15"/>
  <c r="AT4" i="15"/>
  <c r="AN15" i="15"/>
  <c r="AP7" i="14"/>
  <c r="AP13" i="14" s="1"/>
  <c r="AN13" i="14"/>
  <c r="AU6" i="14"/>
  <c r="AS6" i="14"/>
  <c r="AQ10" i="14"/>
  <c r="AQ11" i="14"/>
  <c r="AP41" i="14"/>
  <c r="AS30" i="14"/>
  <c r="AU9" i="14"/>
  <c r="AQ7" i="14"/>
  <c r="AQ4" i="14"/>
  <c r="AK13" i="14"/>
  <c r="AT11" i="13"/>
  <c r="AV11" i="13" s="1"/>
  <c r="AT8" i="13"/>
  <c r="AV8" i="13" s="1"/>
  <c r="AX14" i="13"/>
  <c r="AV14" i="13"/>
  <c r="AM15" i="13"/>
  <c r="AR15" i="13"/>
  <c r="AT4" i="13"/>
  <c r="AN15" i="13"/>
  <c r="AX5" i="13"/>
  <c r="AV5" i="13"/>
  <c r="AQ15" i="13"/>
  <c r="AV3" i="13"/>
  <c r="AX3" i="13"/>
  <c r="AT10" i="13"/>
  <c r="AT6" i="13"/>
  <c r="AX12" i="12"/>
  <c r="AV12" i="12"/>
  <c r="AV14" i="12"/>
  <c r="AX14" i="12"/>
  <c r="AX10" i="12"/>
  <c r="AV10" i="12"/>
  <c r="AX8" i="12"/>
  <c r="AV8" i="12"/>
  <c r="AQ15" i="12"/>
  <c r="AS15" i="12" s="1"/>
  <c r="AV5" i="12"/>
  <c r="AX5" i="12"/>
  <c r="AX4" i="12"/>
  <c r="AV4" i="12"/>
  <c r="AN15" i="12"/>
  <c r="AX7" i="12"/>
  <c r="AV7" i="12"/>
  <c r="AX13" i="13" l="1"/>
  <c r="AV12" i="13"/>
  <c r="AV11" i="15"/>
  <c r="BE16" i="16"/>
  <c r="AV10" i="18"/>
  <c r="AS15" i="18"/>
  <c r="AV13" i="18"/>
  <c r="AV11" i="18"/>
  <c r="AV12" i="18"/>
  <c r="AX6" i="18"/>
  <c r="AV8" i="18"/>
  <c r="AV9" i="18"/>
  <c r="AX8" i="18"/>
  <c r="BE14" i="16"/>
  <c r="BE12" i="16"/>
  <c r="BE11" i="16"/>
  <c r="BG8" i="16"/>
  <c r="BB18" i="16"/>
  <c r="BG5" i="16"/>
  <c r="AX9" i="15"/>
  <c r="AX10" i="15"/>
  <c r="AV7" i="15"/>
  <c r="AO15" i="15"/>
  <c r="AS8" i="14"/>
  <c r="AX8" i="13"/>
  <c r="AX11" i="13"/>
  <c r="AV9" i="13"/>
  <c r="AV7" i="13"/>
  <c r="AX11" i="12"/>
  <c r="AV9" i="12"/>
  <c r="AV13" i="12"/>
  <c r="AV6" i="12"/>
  <c r="BE17" i="16"/>
  <c r="BG17" i="16"/>
  <c r="BE10" i="16"/>
  <c r="BG10" i="16"/>
  <c r="BG4" i="16"/>
  <c r="BE4" i="16"/>
  <c r="BE6" i="16"/>
  <c r="BG6" i="16"/>
  <c r="BE9" i="16"/>
  <c r="BG9" i="16"/>
  <c r="BE13" i="16"/>
  <c r="BG13" i="16"/>
  <c r="AV4" i="15"/>
  <c r="AX4" i="15"/>
  <c r="AX6" i="15"/>
  <c r="AV6" i="15"/>
  <c r="AU10" i="14"/>
  <c r="AS10" i="14"/>
  <c r="AU11" i="14"/>
  <c r="AS11" i="14"/>
  <c r="AS7" i="14"/>
  <c r="AU7" i="14"/>
  <c r="AU4" i="14"/>
  <c r="AS4" i="14"/>
  <c r="AV10" i="13"/>
  <c r="AX10" i="13"/>
  <c r="AS15" i="13"/>
  <c r="AX4" i="13"/>
  <c r="AV4" i="13"/>
  <c r="AX6" i="13"/>
  <c r="AV6" i="13"/>
  <c r="AU10" i="18" l="1"/>
  <c r="AU11" i="18"/>
  <c r="AU5" i="18"/>
  <c r="AU12" i="18"/>
  <c r="AU7" i="18"/>
  <c r="AU9" i="18"/>
  <c r="AU3" i="18"/>
  <c r="AU6" i="18"/>
  <c r="AU4" i="18"/>
  <c r="AU8" i="18"/>
  <c r="AU13" i="18"/>
  <c r="AU14" i="18"/>
  <c r="BD15" i="16"/>
  <c r="BD13" i="16"/>
  <c r="BD8" i="16"/>
  <c r="AU9" i="15"/>
  <c r="AU12" i="15"/>
  <c r="AR6" i="14"/>
  <c r="AR11" i="14"/>
  <c r="AU9" i="13"/>
  <c r="AU5" i="13"/>
  <c r="AU5" i="12"/>
  <c r="AU8" i="12"/>
  <c r="AU7" i="12"/>
  <c r="AU4" i="12"/>
  <c r="AU10" i="12"/>
  <c r="AU6" i="12"/>
  <c r="AU13" i="12"/>
  <c r="AU3" i="12"/>
  <c r="AU9" i="12"/>
  <c r="AU12" i="12"/>
  <c r="AU11" i="12"/>
  <c r="AU14" i="12"/>
  <c r="BD7" i="16"/>
  <c r="BD4" i="16"/>
  <c r="BD16" i="16"/>
  <c r="BD3" i="16"/>
  <c r="BD9" i="16"/>
  <c r="BD12" i="16"/>
  <c r="BD14" i="16"/>
  <c r="BD10" i="16"/>
  <c r="BD5" i="16"/>
  <c r="BD11" i="16"/>
  <c r="BD6" i="16"/>
  <c r="BD17" i="16"/>
  <c r="AU4" i="15"/>
  <c r="AU3" i="15"/>
  <c r="AU8" i="15"/>
  <c r="AU11" i="15"/>
  <c r="AU5" i="15"/>
  <c r="AU10" i="15"/>
  <c r="AU14" i="15"/>
  <c r="AU7" i="15"/>
  <c r="AU6" i="15"/>
  <c r="AU13" i="15"/>
  <c r="AR10" i="14"/>
  <c r="AR7" i="14"/>
  <c r="AR8" i="14"/>
  <c r="AR4" i="14"/>
  <c r="AR3" i="14"/>
  <c r="AR12" i="14"/>
  <c r="AR5" i="14"/>
  <c r="AR9" i="14"/>
  <c r="AU3" i="13"/>
  <c r="AU6" i="13"/>
  <c r="AU14" i="13"/>
  <c r="AU13" i="13"/>
  <c r="AU12" i="13"/>
  <c r="AU11" i="13"/>
  <c r="AU10" i="13"/>
  <c r="AU4" i="13"/>
  <c r="AU8" i="13"/>
  <c r="AU7" i="13"/>
  <c r="AQ35" i="11" l="1"/>
  <c r="AP35" i="11"/>
  <c r="AO35" i="11"/>
  <c r="AN35" i="11"/>
  <c r="AM35" i="11"/>
  <c r="AL35" i="11"/>
  <c r="AK35" i="11"/>
  <c r="AJ35" i="11"/>
</calcChain>
</file>

<file path=xl/sharedStrings.xml><?xml version="1.0" encoding="utf-8"?>
<sst xmlns="http://schemas.openxmlformats.org/spreadsheetml/2006/main" count="4180" uniqueCount="676">
  <si>
    <t>節</t>
    <rPh sb="0" eb="1">
      <t>セツ</t>
    </rPh>
    <phoneticPr fontId="5"/>
  </si>
  <si>
    <t>日・会場</t>
    <rPh sb="0" eb="1">
      <t>ヒ</t>
    </rPh>
    <rPh sb="2" eb="4">
      <t>カイジョウ</t>
    </rPh>
    <phoneticPr fontId="5"/>
  </si>
  <si>
    <t>備　考</t>
    <rPh sb="0" eb="1">
      <t>ソナエ</t>
    </rPh>
    <rPh sb="2" eb="3">
      <t>コウ</t>
    </rPh>
    <phoneticPr fontId="5"/>
  </si>
  <si>
    <t>対戦</t>
    <rPh sb="0" eb="2">
      <t>タイセン</t>
    </rPh>
    <phoneticPr fontId="5"/>
  </si>
  <si>
    <t>：</t>
    <phoneticPr fontId="5"/>
  </si>
  <si>
    <t>結果</t>
    <rPh sb="0" eb="2">
      <t>ケッカ</t>
    </rPh>
    <phoneticPr fontId="5"/>
  </si>
  <si>
    <t>審判</t>
    <rPh sb="0" eb="2">
      <t>シンパン</t>
    </rPh>
    <phoneticPr fontId="5"/>
  </si>
  <si>
    <t>BP</t>
    <phoneticPr fontId="5"/>
  </si>
  <si>
    <t>　　月　　日(　)</t>
    <rPh sb="2" eb="3">
      <t>ツキ</t>
    </rPh>
    <rPh sb="5" eb="6">
      <t>ヒ</t>
    </rPh>
    <phoneticPr fontId="5"/>
  </si>
  <si>
    <t>グランド</t>
    <phoneticPr fontId="5"/>
  </si>
  <si>
    <t>(取得チーム）</t>
    <rPh sb="1" eb="3">
      <t>シュトク</t>
    </rPh>
    <phoneticPr fontId="5"/>
  </si>
  <si>
    <t>ＢＰチーム</t>
    <phoneticPr fontId="5"/>
  </si>
  <si>
    <t>：</t>
  </si>
  <si>
    <t>神奈川</t>
  </si>
  <si>
    <t>丹沢</t>
    <rPh sb="0" eb="2">
      <t>タンザワ</t>
    </rPh>
    <phoneticPr fontId="5"/>
  </si>
  <si>
    <t>対戦</t>
  </si>
  <si>
    <t>ＢＰチーム</t>
  </si>
  <si>
    <t>栄光60</t>
    <rPh sb="0" eb="2">
      <t>エイコウ</t>
    </rPh>
    <phoneticPr fontId="5"/>
  </si>
  <si>
    <t>朋友</t>
    <rPh sb="0" eb="2">
      <t>ホウユウ</t>
    </rPh>
    <phoneticPr fontId="5"/>
  </si>
  <si>
    <t>横浜OB</t>
    <rPh sb="0" eb="2">
      <t>ヨコハマ</t>
    </rPh>
    <phoneticPr fontId="5"/>
  </si>
  <si>
    <t>ウエスト</t>
    <phoneticPr fontId="5"/>
  </si>
  <si>
    <t>酒匂川上流</t>
    <rPh sb="0" eb="3">
      <t>サカワガワ</t>
    </rPh>
    <rPh sb="3" eb="5">
      <t>ジョウリュウ</t>
    </rPh>
    <phoneticPr fontId="5"/>
  </si>
  <si>
    <t>鎌倉50</t>
    <rPh sb="0" eb="2">
      <t>カマクラ</t>
    </rPh>
    <phoneticPr fontId="5"/>
  </si>
  <si>
    <t>神奈川</t>
    <rPh sb="0" eb="3">
      <t>カナガワ</t>
    </rPh>
    <phoneticPr fontId="5"/>
  </si>
  <si>
    <t>早園50</t>
    <rPh sb="0" eb="2">
      <t>ハヤエン</t>
    </rPh>
    <phoneticPr fontId="5"/>
  </si>
  <si>
    <t>WIT</t>
    <phoneticPr fontId="5"/>
  </si>
  <si>
    <t>横須賀</t>
    <rPh sb="0" eb="3">
      <t>ヨコスカ</t>
    </rPh>
    <phoneticPr fontId="5"/>
  </si>
  <si>
    <t>茅ヶ崎</t>
    <rPh sb="0" eb="3">
      <t>チガサキ</t>
    </rPh>
    <phoneticPr fontId="5"/>
  </si>
  <si>
    <t>川崎</t>
    <rPh sb="0" eb="2">
      <t>カワサキ</t>
    </rPh>
    <phoneticPr fontId="5"/>
  </si>
  <si>
    <t>赤羽根</t>
    <rPh sb="0" eb="3">
      <t>アカバネ</t>
    </rPh>
    <phoneticPr fontId="5"/>
  </si>
  <si>
    <t>多摩</t>
    <rPh sb="0" eb="2">
      <t>タマ</t>
    </rPh>
    <phoneticPr fontId="5"/>
  </si>
  <si>
    <t>ｄｆｂ</t>
    <phoneticPr fontId="5"/>
  </si>
  <si>
    <t>南高</t>
    <rPh sb="0" eb="2">
      <t>ナンコウ</t>
    </rPh>
    <phoneticPr fontId="5"/>
  </si>
  <si>
    <t>大神</t>
    <rPh sb="0" eb="2">
      <t>オオガミ</t>
    </rPh>
    <phoneticPr fontId="5"/>
  </si>
  <si>
    <t>節</t>
  </si>
  <si>
    <t>日・会場</t>
  </si>
  <si>
    <t>①09:30</t>
  </si>
  <si>
    <t>②10:40</t>
  </si>
  <si>
    <t>③11:50</t>
  </si>
  <si>
    <t>④13:00</t>
  </si>
  <si>
    <t>備　考</t>
  </si>
  <si>
    <t>湘南50</t>
  </si>
  <si>
    <t>ｸﾞﾗﾝﾊﾟ</t>
  </si>
  <si>
    <t>駒寄50</t>
  </si>
  <si>
    <t>栄光50</t>
  </si>
  <si>
    <t>センサ</t>
  </si>
  <si>
    <t>かなク</t>
  </si>
  <si>
    <t>中沢50</t>
  </si>
  <si>
    <t>県庁50</t>
  </si>
  <si>
    <t>大井山田</t>
  </si>
  <si>
    <t>結果</t>
  </si>
  <si>
    <t>(駒寄50）</t>
  </si>
  <si>
    <t>審判</t>
  </si>
  <si>
    <t>BP</t>
  </si>
  <si>
    <t>足上50</t>
  </si>
  <si>
    <t>酒匂川(下)</t>
  </si>
  <si>
    <t>(明星50）</t>
  </si>
  <si>
    <t>大黒ふ頭</t>
  </si>
  <si>
    <t>(かなク）</t>
  </si>
  <si>
    <t>綾瀬人工芝</t>
  </si>
  <si>
    <t>グランド</t>
  </si>
  <si>
    <t>横浜</t>
    <rPh sb="0" eb="2">
      <t>ヨコハマ</t>
    </rPh>
    <phoneticPr fontId="5"/>
  </si>
  <si>
    <t>④12:10</t>
    <phoneticPr fontId="5"/>
  </si>
  <si>
    <t>茅ケ崎</t>
    <rPh sb="0" eb="3">
      <t>チガサキ</t>
    </rPh>
    <phoneticPr fontId="5"/>
  </si>
  <si>
    <t>イースト</t>
    <phoneticPr fontId="5"/>
  </si>
  <si>
    <t>ロイヤル</t>
    <phoneticPr fontId="5"/>
  </si>
  <si>
    <t>小田原</t>
    <rPh sb="0" eb="3">
      <t>オダワラ</t>
    </rPh>
    <phoneticPr fontId="5"/>
  </si>
  <si>
    <t>栄光</t>
    <rPh sb="0" eb="2">
      <t>エイコウ</t>
    </rPh>
    <phoneticPr fontId="5"/>
  </si>
  <si>
    <t>湘南</t>
    <rPh sb="0" eb="2">
      <t>ショウナン</t>
    </rPh>
    <phoneticPr fontId="5"/>
  </si>
  <si>
    <t>シュテル</t>
    <phoneticPr fontId="5"/>
  </si>
  <si>
    <t>馬入人工芝</t>
    <rPh sb="0" eb="5">
      <t>バニュウジンコウシバ</t>
    </rPh>
    <phoneticPr fontId="5"/>
  </si>
  <si>
    <t>　ウエスト70</t>
    <phoneticPr fontId="5"/>
  </si>
  <si>
    <t>ウエスト70</t>
    <phoneticPr fontId="5"/>
  </si>
  <si>
    <t>dfb</t>
    <phoneticPr fontId="5"/>
  </si>
  <si>
    <t>丹沢</t>
    <rPh sb="0" eb="1">
      <t>タン</t>
    </rPh>
    <rPh sb="1" eb="2">
      <t>ザワ</t>
    </rPh>
    <phoneticPr fontId="5"/>
  </si>
  <si>
    <t>順3</t>
  </si>
  <si>
    <t>かなク</t>
    <phoneticPr fontId="5"/>
  </si>
  <si>
    <t>順1</t>
  </si>
  <si>
    <t>順2</t>
  </si>
  <si>
    <t>中沢50</t>
    <phoneticPr fontId="5"/>
  </si>
  <si>
    <t>③</t>
    <phoneticPr fontId="5"/>
  </si>
  <si>
    <t>栄光50</t>
    <phoneticPr fontId="5"/>
  </si>
  <si>
    <t>足上50</t>
    <phoneticPr fontId="5"/>
  </si>
  <si>
    <t>　２０２５年度　７５雀・８０雀(プレリーグ）日程・結果</t>
    <rPh sb="5" eb="7">
      <t>ネンド</t>
    </rPh>
    <rPh sb="10" eb="11">
      <t>スズメ</t>
    </rPh>
    <rPh sb="14" eb="15">
      <t>スズメ</t>
    </rPh>
    <rPh sb="22" eb="24">
      <t>ニッテイ</t>
    </rPh>
    <rPh sb="25" eb="27">
      <t>ケッカ</t>
    </rPh>
    <phoneticPr fontId="5"/>
  </si>
  <si>
    <t>イオシュ</t>
    <phoneticPr fontId="5"/>
  </si>
  <si>
    <t>ジ白</t>
    <rPh sb="1" eb="2">
      <t>シロ</t>
    </rPh>
    <phoneticPr fontId="5"/>
  </si>
  <si>
    <t>ジジ赤</t>
    <rPh sb="2" eb="3">
      <t>アカ</t>
    </rPh>
    <phoneticPr fontId="5"/>
  </si>
  <si>
    <t>　３月　１日　現在</t>
    <rPh sb="2" eb="3">
      <t>ツキ</t>
    </rPh>
    <rPh sb="5" eb="6">
      <t>ヒ</t>
    </rPh>
    <rPh sb="7" eb="9">
      <t>ゲンザイ</t>
    </rPh>
    <phoneticPr fontId="5"/>
  </si>
  <si>
    <t>試数</t>
    <rPh sb="0" eb="1">
      <t>タメシ</t>
    </rPh>
    <rPh sb="1" eb="2">
      <t>スウ</t>
    </rPh>
    <phoneticPr fontId="5"/>
  </si>
  <si>
    <t>勝</t>
    <rPh sb="0" eb="1">
      <t>カチ</t>
    </rPh>
    <phoneticPr fontId="5"/>
  </si>
  <si>
    <t>負</t>
    <rPh sb="0" eb="1">
      <t>マ</t>
    </rPh>
    <phoneticPr fontId="5"/>
  </si>
  <si>
    <t>分</t>
    <rPh sb="0" eb="1">
      <t>ワ</t>
    </rPh>
    <phoneticPr fontId="5"/>
  </si>
  <si>
    <t>得点</t>
    <rPh sb="0" eb="1">
      <t>トク</t>
    </rPh>
    <rPh sb="1" eb="2">
      <t>テン</t>
    </rPh>
    <phoneticPr fontId="5"/>
  </si>
  <si>
    <t>失点</t>
    <rPh sb="0" eb="1">
      <t>シツ</t>
    </rPh>
    <rPh sb="1" eb="2">
      <t>テン</t>
    </rPh>
    <phoneticPr fontId="5"/>
  </si>
  <si>
    <t>得失</t>
  </si>
  <si>
    <t>勝点</t>
    <rPh sb="0" eb="1">
      <t>カチ</t>
    </rPh>
    <rPh sb="1" eb="2">
      <t>テン</t>
    </rPh>
    <phoneticPr fontId="5"/>
  </si>
  <si>
    <t>順位</t>
    <rPh sb="0" eb="2">
      <t>ジュンイ</t>
    </rPh>
    <phoneticPr fontId="5"/>
  </si>
  <si>
    <t>*</t>
    <phoneticPr fontId="5"/>
  </si>
  <si>
    <t>〇</t>
    <phoneticPr fontId="5"/>
  </si>
  <si>
    <t>棄</t>
    <rPh sb="0" eb="1">
      <t>キ</t>
    </rPh>
    <phoneticPr fontId="5"/>
  </si>
  <si>
    <t>茅ヶ崎シニア７５</t>
  </si>
  <si>
    <t>●</t>
    <phoneticPr fontId="5"/>
  </si>
  <si>
    <t>イオシュ７５</t>
    <phoneticPr fontId="5"/>
  </si>
  <si>
    <t>湘南ペガサス７５</t>
    <rPh sb="0" eb="2">
      <t>ショウナン</t>
    </rPh>
    <phoneticPr fontId="5"/>
  </si>
  <si>
    <t>ウエスト７５</t>
    <phoneticPr fontId="5"/>
  </si>
  <si>
    <t>ジ(白)８０雀</t>
    <rPh sb="2" eb="3">
      <t>シロ</t>
    </rPh>
    <rPh sb="6" eb="7">
      <t>スズメ</t>
    </rPh>
    <phoneticPr fontId="5"/>
  </si>
  <si>
    <t>ジジ(赤)８０雀</t>
    <rPh sb="3" eb="4">
      <t>アカ</t>
    </rPh>
    <rPh sb="7" eb="8">
      <t>スズメ</t>
    </rPh>
    <phoneticPr fontId="5"/>
  </si>
  <si>
    <t>平塚50</t>
    <phoneticPr fontId="5"/>
  </si>
  <si>
    <t>注：0-③は不戦敗で、勝点-１</t>
  </si>
  <si>
    <t>隠し</t>
    <rPh sb="0" eb="1">
      <t>カク</t>
    </rPh>
    <phoneticPr fontId="5"/>
  </si>
  <si>
    <t>神奈川四十雀SCシニア</t>
    <rPh sb="0" eb="3">
      <t>カナガワ</t>
    </rPh>
    <rPh sb="3" eb="6">
      <t>シジュウカラ</t>
    </rPh>
    <phoneticPr fontId="5"/>
  </si>
  <si>
    <t>西湘50</t>
    <rPh sb="0" eb="2">
      <t>セイショウ</t>
    </rPh>
    <phoneticPr fontId="5"/>
  </si>
  <si>
    <t>明星クラブ50</t>
    <rPh sb="0" eb="2">
      <t>ミョウジョウ</t>
    </rPh>
    <phoneticPr fontId="5"/>
  </si>
  <si>
    <t>センサ</t>
    <phoneticPr fontId="5"/>
  </si>
  <si>
    <t>足上50</t>
    <rPh sb="0" eb="1">
      <t>アシ</t>
    </rPh>
    <rPh sb="1" eb="2">
      <t>カミ</t>
    </rPh>
    <phoneticPr fontId="5"/>
  </si>
  <si>
    <t>隠</t>
    <rPh sb="0" eb="1">
      <t>カク</t>
    </rPh>
    <phoneticPr fontId="5"/>
  </si>
  <si>
    <t>えぼし</t>
    <phoneticPr fontId="5"/>
  </si>
  <si>
    <t>ＩＷＫ</t>
    <phoneticPr fontId="5"/>
  </si>
  <si>
    <t>ﾄｰﾗｽ65</t>
    <phoneticPr fontId="5"/>
  </si>
  <si>
    <t>*</t>
  </si>
  <si>
    <t>隠し</t>
  </si>
  <si>
    <t>　２０２６年度シニアリーグ　５０雀　１部　日程・結果</t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5"/>
  </si>
  <si>
    <t>　２０２６年度シニアリーグ５０雀２部　日程・結果</t>
    <rPh sb="5" eb="7">
      <t>ネンド</t>
    </rPh>
    <rPh sb="15" eb="16">
      <t>スズメ</t>
    </rPh>
    <rPh sb="17" eb="18">
      <t>ブ</t>
    </rPh>
    <rPh sb="19" eb="21">
      <t>ニッテイ</t>
    </rPh>
    <rPh sb="22" eb="24">
      <t>ケッカ</t>
    </rPh>
    <phoneticPr fontId="5"/>
  </si>
  <si>
    <t>①9:30</t>
  </si>
  <si>
    <t>⑤14:10</t>
  </si>
  <si>
    <t>⑥15:20</t>
  </si>
  <si>
    <t>　4月4日(土)</t>
  </si>
  <si>
    <t>WIT</t>
  </si>
  <si>
    <t>ウエスト</t>
  </si>
  <si>
    <t>綾瀬50</t>
  </si>
  <si>
    <t>松浪50</t>
  </si>
  <si>
    <t>早園50</t>
  </si>
  <si>
    <t>開成水辺</t>
  </si>
  <si>
    <t>駒寄50</t>
    <phoneticPr fontId="5"/>
  </si>
  <si>
    <t>綾瀬50</t>
    <phoneticPr fontId="5"/>
  </si>
  <si>
    <t>センサ</t>
    <phoneticPr fontId="47"/>
  </si>
  <si>
    <t>早園50</t>
    <phoneticPr fontId="5"/>
  </si>
  <si>
    <t>栄光50休み</t>
  </si>
  <si>
    <t>松浪50</t>
    <phoneticPr fontId="5"/>
  </si>
  <si>
    <t>早園50　</t>
    <phoneticPr fontId="47"/>
  </si>
  <si>
    <t>神奈川</t>
    <phoneticPr fontId="47"/>
  </si>
  <si>
    <t>①14:20</t>
  </si>
  <si>
    <t>②15:30</t>
  </si>
  <si>
    <t>③16:40</t>
  </si>
  <si>
    <t>岩崎50</t>
  </si>
  <si>
    <t>明星50</t>
  </si>
  <si>
    <t>港北50</t>
    <phoneticPr fontId="5"/>
  </si>
  <si>
    <t>馬入天然芝</t>
  </si>
  <si>
    <t>平塚50</t>
  </si>
  <si>
    <t>県庁50</t>
    <phoneticPr fontId="5"/>
  </si>
  <si>
    <t>①9:10</t>
  </si>
  <si>
    <t>②10:20</t>
  </si>
  <si>
    <t>③11:30</t>
  </si>
  <si>
    <t>④12:40</t>
  </si>
  <si>
    <t>⑤13:50</t>
  </si>
  <si>
    <t>　4月11日(土)</t>
  </si>
  <si>
    <t>港北50</t>
  </si>
  <si>
    <t>厚木BC</t>
  </si>
  <si>
    <t>早園50</t>
    <phoneticPr fontId="47"/>
  </si>
  <si>
    <t>松浪50</t>
    <phoneticPr fontId="47"/>
  </si>
  <si>
    <t>ウエスト休み</t>
  </si>
  <si>
    <t>WIT</t>
    <phoneticPr fontId="47"/>
  </si>
  <si>
    <t>　4月18日(土)</t>
  </si>
  <si>
    <t>３部</t>
  </si>
  <si>
    <t>②試合チームA</t>
    <rPh sb="1" eb="3">
      <t>シアイ</t>
    </rPh>
    <phoneticPr fontId="5"/>
  </si>
  <si>
    <t>①試合チームA</t>
    <rPh sb="1" eb="3">
      <t>シアイ</t>
    </rPh>
    <phoneticPr fontId="5"/>
  </si>
  <si>
    <t>港北50</t>
    <rPh sb="0" eb="2">
      <t>コウホク</t>
    </rPh>
    <phoneticPr fontId="47"/>
  </si>
  <si>
    <t>早園50休み</t>
  </si>
  <si>
    <t>②試合チームB</t>
    <rPh sb="1" eb="3">
      <t>シアイ</t>
    </rPh>
    <phoneticPr fontId="5"/>
  </si>
  <si>
    <t>①試合チームB</t>
    <rPh sb="1" eb="3">
      <t>シアイ</t>
    </rPh>
    <phoneticPr fontId="5"/>
  </si>
  <si>
    <t>①9：20</t>
    <phoneticPr fontId="5"/>
  </si>
  <si>
    <t>②10：30</t>
    <phoneticPr fontId="5"/>
  </si>
  <si>
    <t>③11：40</t>
    <phoneticPr fontId="5"/>
  </si>
  <si>
    <t>④12：50</t>
    <phoneticPr fontId="5"/>
  </si>
  <si>
    <t>綾瀬50</t>
    <rPh sb="0" eb="2">
      <t>アヤセ</t>
    </rPh>
    <phoneticPr fontId="47"/>
  </si>
  <si>
    <t>ウエスト</t>
    <phoneticPr fontId="47"/>
  </si>
  <si>
    <t>平塚50</t>
    <phoneticPr fontId="47"/>
  </si>
  <si>
    <t>⑤14：00</t>
    <phoneticPr fontId="5"/>
  </si>
  <si>
    <t>⑥15：10</t>
    <phoneticPr fontId="5"/>
  </si>
  <si>
    <t>１部</t>
    <phoneticPr fontId="5"/>
  </si>
  <si>
    <t>1部</t>
    <phoneticPr fontId="5"/>
  </si>
  <si>
    <t>寄みやま</t>
    <rPh sb="0" eb="1">
      <t>ヨ</t>
    </rPh>
    <phoneticPr fontId="5"/>
  </si>
  <si>
    <t>③試合チームA</t>
    <rPh sb="1" eb="3">
      <t>シアイ</t>
    </rPh>
    <phoneticPr fontId="5"/>
  </si>
  <si>
    <t>④試合チームA</t>
    <rPh sb="1" eb="3">
      <t>シアイ</t>
    </rPh>
    <phoneticPr fontId="5"/>
  </si>
  <si>
    <t>⑤試合チームA</t>
    <rPh sb="1" eb="3">
      <t>シアイ</t>
    </rPh>
    <phoneticPr fontId="5"/>
  </si>
  <si>
    <t>⑤試合チームB</t>
    <rPh sb="1" eb="3">
      <t>シアイ</t>
    </rPh>
    <phoneticPr fontId="5"/>
  </si>
  <si>
    <t>③試合チームB</t>
    <rPh sb="1" eb="3">
      <t>シアイ</t>
    </rPh>
    <phoneticPr fontId="5"/>
  </si>
  <si>
    <t>④試合チームB</t>
    <rPh sb="1" eb="3">
      <t>シアイ</t>
    </rPh>
    <phoneticPr fontId="5"/>
  </si>
  <si>
    <t>①11:15</t>
  </si>
  <si>
    <t>②12:25</t>
  </si>
  <si>
    <t>③13:35</t>
  </si>
  <si>
    <t>④14:45</t>
  </si>
  <si>
    <t>⑤15:55</t>
  </si>
  <si>
    <t>　4月25日(土)</t>
  </si>
  <si>
    <t>綾瀬天然芝</t>
  </si>
  <si>
    <t>栄光50</t>
    <phoneticPr fontId="47"/>
  </si>
  <si>
    <t>港北</t>
    <rPh sb="0" eb="2">
      <t>コウホク</t>
    </rPh>
    <phoneticPr fontId="47"/>
  </si>
  <si>
    <t>センサ休み</t>
  </si>
  <si>
    <t>　5月9日(土)</t>
    <phoneticPr fontId="47"/>
  </si>
  <si>
    <t>大神</t>
    <rPh sb="0" eb="2">
      <t>オオガミ</t>
    </rPh>
    <phoneticPr fontId="47"/>
  </si>
  <si>
    <t>足上50</t>
    <phoneticPr fontId="47"/>
  </si>
  <si>
    <t>神奈川休み</t>
  </si>
  <si>
    <t>港北50</t>
    <phoneticPr fontId="47"/>
  </si>
  <si>
    <t>綾瀬50</t>
    <phoneticPr fontId="47"/>
  </si>
  <si>
    <t>　5月16日(土)</t>
  </si>
  <si>
    <t>綾瀬50休み</t>
  </si>
  <si>
    <t>１部</t>
    <rPh sb="1" eb="2">
      <t>ブ</t>
    </rPh>
    <phoneticPr fontId="5"/>
  </si>
  <si>
    <t>　5月23日(土)</t>
  </si>
  <si>
    <t>足上50休み</t>
  </si>
  <si>
    <t>　5月30日(土)</t>
  </si>
  <si>
    <t>平塚50休み</t>
  </si>
  <si>
    <t>　6月6日(土)</t>
  </si>
  <si>
    <t>WIT休み</t>
  </si>
  <si>
    <t>平塚50</t>
    <rPh sb="0" eb="2">
      <t>ヒラツカ</t>
    </rPh>
    <phoneticPr fontId="47"/>
  </si>
  <si>
    <t>　6月13日(土)</t>
  </si>
  <si>
    <t>松浪50休み</t>
  </si>
  <si>
    <t>　7月11日(土)</t>
    <phoneticPr fontId="47"/>
  </si>
  <si>
    <t>港北50休み</t>
  </si>
  <si>
    <t>Ver.0</t>
    <phoneticPr fontId="5"/>
  </si>
  <si>
    <r>
      <rPr>
        <sz val="14"/>
        <color theme="1"/>
        <rFont val="ＭＳ Ｐゴシック"/>
        <family val="3"/>
        <charset val="128"/>
      </rPr>
      <t>　2026年度シニアリーグ　</t>
    </r>
    <r>
      <rPr>
        <b/>
        <sz val="14"/>
        <color theme="1"/>
        <rFont val="ＭＳ Ｐゴシック"/>
        <family val="3"/>
        <charset val="128"/>
      </rPr>
      <t>60雀　1部</t>
    </r>
    <r>
      <rPr>
        <sz val="14"/>
        <color theme="1"/>
        <rFont val="ＭＳ Ｐゴシック"/>
        <family val="3"/>
        <charset val="128"/>
      </rPr>
      <t>　日程・結果</t>
    </r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5"/>
  </si>
  <si>
    <t>※ 試合間隔は、５５分です。各チームとも時間厳守の進行にご協力ください。</t>
    <rPh sb="2" eb="6">
      <t>シアイカンカク</t>
    </rPh>
    <rPh sb="10" eb="11">
      <t>フン</t>
    </rPh>
    <rPh sb="14" eb="15">
      <t>カク</t>
    </rPh>
    <rPh sb="20" eb="24">
      <t>ジカンゲンシュ</t>
    </rPh>
    <rPh sb="25" eb="27">
      <t>シンコウ</t>
    </rPh>
    <rPh sb="29" eb="31">
      <t>キョウリョク</t>
    </rPh>
    <phoneticPr fontId="5"/>
  </si>
  <si>
    <t>日・曜・会場</t>
    <rPh sb="0" eb="1">
      <t>ヒ</t>
    </rPh>
    <rPh sb="4" eb="6">
      <t>カイジョウ</t>
    </rPh>
    <phoneticPr fontId="5"/>
  </si>
  <si>
    <t>第１試合</t>
    <rPh sb="0" eb="1">
      <t>ダイ</t>
    </rPh>
    <rPh sb="2" eb="4">
      <t>シアイ</t>
    </rPh>
    <phoneticPr fontId="5"/>
  </si>
  <si>
    <t>第２試合</t>
    <rPh sb="0" eb="1">
      <t>ダイ</t>
    </rPh>
    <rPh sb="2" eb="4">
      <t>シアイ</t>
    </rPh>
    <phoneticPr fontId="5"/>
  </si>
  <si>
    <t>第３試合</t>
    <rPh sb="0" eb="1">
      <t>ダイ</t>
    </rPh>
    <rPh sb="2" eb="4">
      <t>シアイ</t>
    </rPh>
    <phoneticPr fontId="5"/>
  </si>
  <si>
    <t>第４試合</t>
    <rPh sb="0" eb="1">
      <t>ダイ</t>
    </rPh>
    <rPh sb="2" eb="4">
      <t>シアイ</t>
    </rPh>
    <phoneticPr fontId="5"/>
  </si>
  <si>
    <t>第５試合</t>
    <rPh sb="0" eb="1">
      <t>ダイ</t>
    </rPh>
    <rPh sb="2" eb="4">
      <t>シアイ</t>
    </rPh>
    <phoneticPr fontId="5"/>
  </si>
  <si>
    <t>第６試合</t>
    <rPh sb="0" eb="1">
      <t>ダイ</t>
    </rPh>
    <rPh sb="2" eb="4">
      <t>シアイ</t>
    </rPh>
    <phoneticPr fontId="5"/>
  </si>
  <si>
    <t>9-17</t>
    <phoneticPr fontId="5"/>
  </si>
  <si>
    <t>KO</t>
    <phoneticPr fontId="5"/>
  </si>
  <si>
    <t>4月4日(土）</t>
    <rPh sb="1" eb="2">
      <t>ツキ</t>
    </rPh>
    <rPh sb="3" eb="4">
      <t>ヒ</t>
    </rPh>
    <rPh sb="5" eb="6">
      <t>ツチ</t>
    </rPh>
    <phoneticPr fontId="5"/>
  </si>
  <si>
    <t>2部利用</t>
    <rPh sb="1" eb="4">
      <t>ブリヨウ</t>
    </rPh>
    <phoneticPr fontId="5"/>
  </si>
  <si>
    <t>早園</t>
    <phoneticPr fontId="5"/>
  </si>
  <si>
    <t>神奈川</t>
    <phoneticPr fontId="5"/>
  </si>
  <si>
    <t>小田原</t>
    <phoneticPr fontId="5"/>
  </si>
  <si>
    <t>湘南</t>
    <phoneticPr fontId="5"/>
  </si>
  <si>
    <t>横浜</t>
    <phoneticPr fontId="5"/>
  </si>
  <si>
    <t>WiT</t>
    <phoneticPr fontId="5"/>
  </si>
  <si>
    <t>酒匂川ｽﾎﾟｰﾂ広場(下)</t>
    <rPh sb="11" eb="12">
      <t>シタ</t>
    </rPh>
    <phoneticPr fontId="5"/>
  </si>
  <si>
    <t>明星(2部)</t>
    <rPh sb="4" eb="5">
      <t>ブ</t>
    </rPh>
    <phoneticPr fontId="5"/>
  </si>
  <si>
    <t>川崎</t>
    <phoneticPr fontId="5"/>
  </si>
  <si>
    <t>旭</t>
    <phoneticPr fontId="5"/>
  </si>
  <si>
    <t>綾瀬</t>
    <phoneticPr fontId="5"/>
  </si>
  <si>
    <t>大黒ふ頭</t>
    <rPh sb="0" eb="2">
      <t>ダイコク</t>
    </rPh>
    <rPh sb="3" eb="4">
      <t>トウトウ</t>
    </rPh>
    <phoneticPr fontId="5"/>
  </si>
  <si>
    <t>横浜OB(2部)</t>
    <phoneticPr fontId="5"/>
  </si>
  <si>
    <t>横須賀</t>
    <phoneticPr fontId="5"/>
  </si>
  <si>
    <t>11-13</t>
    <phoneticPr fontId="5"/>
  </si>
  <si>
    <t>4月11日(土）</t>
    <rPh sb="1" eb="2">
      <t>ツキ</t>
    </rPh>
    <rPh sb="4" eb="5">
      <t>ヒ</t>
    </rPh>
    <rPh sb="6" eb="7">
      <t>ツチ</t>
    </rPh>
    <phoneticPr fontId="5"/>
  </si>
  <si>
    <t>綾瀬ｽﾎﾟｰﾂ公園　２多</t>
    <phoneticPr fontId="5"/>
  </si>
  <si>
    <t>4月18日(土）</t>
    <rPh sb="1" eb="2">
      <t>ツキ</t>
    </rPh>
    <rPh sb="4" eb="5">
      <t>ヒ</t>
    </rPh>
    <rPh sb="6" eb="7">
      <t>ツチ</t>
    </rPh>
    <phoneticPr fontId="5"/>
  </si>
  <si>
    <t>酒匂川ｽﾎﾟｰﾂ広場(上)</t>
    <phoneticPr fontId="5"/>
  </si>
  <si>
    <t>お知らせした会場使用上の注意点を厳守してください</t>
    <rPh sb="1" eb="2">
      <t>シ</t>
    </rPh>
    <rPh sb="6" eb="8">
      <t>カイジョウ</t>
    </rPh>
    <rPh sb="8" eb="11">
      <t>シヨウジョウ</t>
    </rPh>
    <rPh sb="12" eb="15">
      <t>チュウイテン</t>
    </rPh>
    <rPh sb="16" eb="18">
      <t>ゲンシュ</t>
    </rPh>
    <phoneticPr fontId="5"/>
  </si>
  <si>
    <t>4月25日(土）</t>
    <rPh sb="1" eb="2">
      <t>ツキ</t>
    </rPh>
    <rPh sb="4" eb="5">
      <t>ヒ</t>
    </rPh>
    <rPh sb="6" eb="7">
      <t>ツチ</t>
    </rPh>
    <phoneticPr fontId="5"/>
  </si>
  <si>
    <t>古河電工ｸﾞﾗﾝﾄﾞ</t>
    <phoneticPr fontId="5"/>
  </si>
  <si>
    <t>5月9日(土）</t>
    <rPh sb="1" eb="2">
      <t>ツキ</t>
    </rPh>
    <rPh sb="3" eb="4">
      <t>ヒ</t>
    </rPh>
    <rPh sb="5" eb="6">
      <t>ツチ</t>
    </rPh>
    <phoneticPr fontId="5"/>
  </si>
  <si>
    <t>綾瀬</t>
    <rPh sb="0" eb="2">
      <t>アヤセ</t>
    </rPh>
    <phoneticPr fontId="5"/>
  </si>
  <si>
    <t>5月16日（土）</t>
    <rPh sb="1" eb="2">
      <t>ツキ</t>
    </rPh>
    <rPh sb="4" eb="5">
      <t>ヒ</t>
    </rPh>
    <rPh sb="6" eb="7">
      <t>ツチ</t>
    </rPh>
    <phoneticPr fontId="5"/>
  </si>
  <si>
    <t>大磯運動公園</t>
    <phoneticPr fontId="5"/>
  </si>
  <si>
    <t>11-17</t>
    <phoneticPr fontId="5"/>
  </si>
  <si>
    <t>5月23日(土）</t>
    <rPh sb="1" eb="2">
      <t>ツキ</t>
    </rPh>
    <rPh sb="4" eb="5">
      <t>ヒ</t>
    </rPh>
    <rPh sb="6" eb="7">
      <t>ツチ</t>
    </rPh>
    <phoneticPr fontId="5"/>
  </si>
  <si>
    <t>綾瀬ｽﾎﾟｰﾂｾﾝﾀｰ(天)</t>
    <phoneticPr fontId="5"/>
  </si>
  <si>
    <t>5月30日(土)</t>
    <rPh sb="1" eb="2">
      <t>ツキ</t>
    </rPh>
    <rPh sb="4" eb="5">
      <t>ヒ</t>
    </rPh>
    <phoneticPr fontId="5"/>
  </si>
  <si>
    <t>早園</t>
    <rPh sb="0" eb="2">
      <t>ソウエン</t>
    </rPh>
    <phoneticPr fontId="5"/>
  </si>
  <si>
    <t>6月6日(土)</t>
    <rPh sb="1" eb="2">
      <t>ツキ</t>
    </rPh>
    <rPh sb="3" eb="4">
      <t>ヒ</t>
    </rPh>
    <phoneticPr fontId="5"/>
  </si>
  <si>
    <t>綾瀬ｽﾎﾟｰﾂ公園　１多</t>
    <phoneticPr fontId="5"/>
  </si>
  <si>
    <t>6月13日(土)</t>
    <rPh sb="1" eb="2">
      <t>ツキ</t>
    </rPh>
    <rPh sb="4" eb="5">
      <t>ヒ</t>
    </rPh>
    <phoneticPr fontId="5"/>
  </si>
  <si>
    <t>12.5-19</t>
    <phoneticPr fontId="5"/>
  </si>
  <si>
    <t>6月20日(土)</t>
    <rPh sb="1" eb="2">
      <t>ツキ</t>
    </rPh>
    <rPh sb="4" eb="5">
      <t>ヒ</t>
    </rPh>
    <phoneticPr fontId="5"/>
  </si>
  <si>
    <t>柳島ｽﾎﾟｰﾂ公園(人工芝)</t>
    <phoneticPr fontId="5"/>
  </si>
  <si>
    <t>7月4日(土)</t>
    <rPh sb="1" eb="2">
      <t>ツキ</t>
    </rPh>
    <rPh sb="3" eb="4">
      <t>ヒ</t>
    </rPh>
    <phoneticPr fontId="5"/>
  </si>
  <si>
    <t>旭</t>
    <rPh sb="0" eb="1">
      <t>アサヒ</t>
    </rPh>
    <phoneticPr fontId="5"/>
  </si>
  <si>
    <t>7月11日(土)</t>
    <rPh sb="1" eb="2">
      <t>ツキ</t>
    </rPh>
    <rPh sb="4" eb="5">
      <t>ヒ</t>
    </rPh>
    <phoneticPr fontId="5"/>
  </si>
  <si>
    <t>大黒ふ頭ｸﾞﾗﾝﾄﾞ</t>
    <phoneticPr fontId="5"/>
  </si>
  <si>
    <t>2026/3/9  Ver.0</t>
    <phoneticPr fontId="7"/>
  </si>
  <si>
    <t>　２０２６年度シニアリーグ　５０雀３部　日程・結果</t>
  </si>
  <si>
    <t>2026年 3月10日</t>
  </si>
  <si>
    <t>　　4月4日(土)</t>
  </si>
  <si>
    <t>2部提供</t>
  </si>
  <si>
    <t>開成水辺公園</t>
  </si>
  <si>
    <t>ｸﾞﾗﾝﾄﾞ</t>
  </si>
  <si>
    <t>(2部：神奈川）</t>
  </si>
  <si>
    <t>早園50　</t>
  </si>
  <si>
    <t>(2部：平塚50）</t>
  </si>
  <si>
    <t>　　4月11日(土)</t>
  </si>
  <si>
    <t>①09:10</t>
  </si>
  <si>
    <t>　　4月18日(土)</t>
  </si>
  <si>
    <t>(2部：港北50）</t>
  </si>
  <si>
    <t>①9：20</t>
  </si>
  <si>
    <t>②10：30</t>
  </si>
  <si>
    <t>③11：40</t>
  </si>
  <si>
    <t>④12：50</t>
  </si>
  <si>
    <t>明星</t>
  </si>
  <si>
    <t>大神ｸﾞﾗﾝﾄﾞ</t>
  </si>
  <si>
    <t>　　4月25日(土)</t>
  </si>
  <si>
    <t>　　5月16日(土)</t>
  </si>
  <si>
    <t>①</t>
  </si>
  <si>
    <t>②</t>
  </si>
  <si>
    <t>③</t>
  </si>
  <si>
    <t>④</t>
  </si>
  <si>
    <t>⑤</t>
  </si>
  <si>
    <t>　　5月23日(土)</t>
  </si>
  <si>
    <t>川崎</t>
  </si>
  <si>
    <t>秦野</t>
  </si>
  <si>
    <t>西湘</t>
  </si>
  <si>
    <t>ﾎﾞﾛﾝｽﾞ</t>
  </si>
  <si>
    <t>多摩</t>
  </si>
  <si>
    <t>赤羽根</t>
  </si>
  <si>
    <t>1部提供</t>
  </si>
  <si>
    <t>酒匂川上流</t>
  </si>
  <si>
    <t>(1部：西湘50）</t>
  </si>
  <si>
    <t>dfbﾎﾞﾛﾝｽﾞ</t>
  </si>
  <si>
    <t>横須賀</t>
  </si>
  <si>
    <t>鎌倉</t>
  </si>
  <si>
    <t>横OB</t>
  </si>
  <si>
    <t>南高</t>
  </si>
  <si>
    <t>(1部：横浜OB）</t>
  </si>
  <si>
    <t>　　6月13日(土)</t>
  </si>
  <si>
    <t>茅ヶ崎</t>
  </si>
  <si>
    <t>⑤14：10</t>
  </si>
  <si>
    <t>　</t>
  </si>
  <si>
    <t>　　6月27日(土)</t>
  </si>
  <si>
    <t>9:00～17:00</t>
  </si>
  <si>
    <t>　　9月19日(土)</t>
  </si>
  <si>
    <t>酒匂側(上)</t>
  </si>
  <si>
    <t>　　10月 3日(土)</t>
  </si>
  <si>
    <t>　　7月11日(土)</t>
  </si>
  <si>
    <t>予備</t>
  </si>
  <si>
    <t>南農協</t>
  </si>
  <si>
    <t>9:00～16:00</t>
  </si>
  <si>
    <t>(ｸﾞﾗﾝﾊﾟ）</t>
  </si>
  <si>
    <t>　　10月31日(土)</t>
  </si>
  <si>
    <t>　　11月14日(土)</t>
  </si>
  <si>
    <t>①09:00</t>
  </si>
  <si>
    <t>②10:15</t>
  </si>
  <si>
    <t>④12:45</t>
  </si>
  <si>
    <t>⑤14:00</t>
  </si>
  <si>
    <t>⑥15:15</t>
  </si>
  <si>
    <t>2026年 3月14日</t>
    <phoneticPr fontId="5"/>
  </si>
  <si>
    <t>ver.0</t>
    <phoneticPr fontId="5"/>
  </si>
  <si>
    <t>Gr提供時間</t>
    <rPh sb="2" eb="4">
      <t>テイキョウ</t>
    </rPh>
    <rPh sb="4" eb="6">
      <t>ジカン</t>
    </rPh>
    <phoneticPr fontId="5"/>
  </si>
  <si>
    <t>　　4月11日(土)</t>
    <rPh sb="3" eb="4">
      <t>ツキ</t>
    </rPh>
    <rPh sb="6" eb="7">
      <t>ヒ</t>
    </rPh>
    <rPh sb="8" eb="9">
      <t>ド</t>
    </rPh>
    <phoneticPr fontId="5"/>
  </si>
  <si>
    <t>鎌倉</t>
    <rPh sb="0" eb="2">
      <t>カマクラ</t>
    </rPh>
    <phoneticPr fontId="5"/>
  </si>
  <si>
    <t>西湘</t>
    <rPh sb="0" eb="2">
      <t>セイショウ</t>
    </rPh>
    <phoneticPr fontId="5"/>
  </si>
  <si>
    <t>横OB</t>
    <phoneticPr fontId="5"/>
  </si>
  <si>
    <t>南高</t>
    <rPh sb="0" eb="1">
      <t>ミナミ</t>
    </rPh>
    <rPh sb="1" eb="2">
      <t>コウ</t>
    </rPh>
    <phoneticPr fontId="5"/>
  </si>
  <si>
    <t>秦野</t>
    <rPh sb="0" eb="2">
      <t>ハタノ</t>
    </rPh>
    <phoneticPr fontId="5"/>
  </si>
  <si>
    <t>川崎休み</t>
    <rPh sb="0" eb="2">
      <t>カワサキ</t>
    </rPh>
    <rPh sb="2" eb="3">
      <t>ヤス</t>
    </rPh>
    <phoneticPr fontId="5"/>
  </si>
  <si>
    <t>(提供チーム）</t>
    <rPh sb="1" eb="3">
      <t>テイキョウ</t>
    </rPh>
    <phoneticPr fontId="5"/>
  </si>
  <si>
    <t>　　4月18日(土)</t>
    <rPh sb="3" eb="4">
      <t>ツキ</t>
    </rPh>
    <rPh sb="6" eb="7">
      <t>ヒ</t>
    </rPh>
    <rPh sb="8" eb="9">
      <t>ド</t>
    </rPh>
    <phoneticPr fontId="5"/>
  </si>
  <si>
    <t>横OB</t>
    <rPh sb="0" eb="1">
      <t>ヨコ</t>
    </rPh>
    <phoneticPr fontId="5"/>
  </si>
  <si>
    <t>寄みやま</t>
    <rPh sb="0" eb="1">
      <t>ヤドリキ</t>
    </rPh>
    <phoneticPr fontId="5"/>
  </si>
  <si>
    <t>　</t>
    <phoneticPr fontId="7"/>
  </si>
  <si>
    <t>横須賀休み</t>
    <rPh sb="0" eb="3">
      <t>ヨコスカ</t>
    </rPh>
    <rPh sb="3" eb="4">
      <t>ヤス</t>
    </rPh>
    <phoneticPr fontId="5"/>
  </si>
  <si>
    <t>足上50</t>
    <rPh sb="0" eb="2">
      <t>アシカミ</t>
    </rPh>
    <phoneticPr fontId="5"/>
  </si>
  <si>
    <t>①11：10</t>
    <phoneticPr fontId="5"/>
  </si>
  <si>
    <t>②12：20</t>
    <phoneticPr fontId="5"/>
  </si>
  <si>
    <t>③13：30</t>
    <phoneticPr fontId="5"/>
  </si>
  <si>
    <t>④14：40</t>
    <phoneticPr fontId="5"/>
  </si>
  <si>
    <t>⑤15：50</t>
    <phoneticPr fontId="5"/>
  </si>
  <si>
    <t>　　4月25日(土)</t>
    <rPh sb="3" eb="4">
      <t>ツキ</t>
    </rPh>
    <rPh sb="6" eb="7">
      <t>ヒ</t>
    </rPh>
    <rPh sb="8" eb="9">
      <t>ド</t>
    </rPh>
    <phoneticPr fontId="5"/>
  </si>
  <si>
    <t>秦野</t>
    <rPh sb="0" eb="2">
      <t>ハダノ</t>
    </rPh>
    <phoneticPr fontId="5"/>
  </si>
  <si>
    <t>西湘</t>
    <rPh sb="0" eb="1">
      <t>ニシ</t>
    </rPh>
    <rPh sb="1" eb="2">
      <t>ショウ</t>
    </rPh>
    <phoneticPr fontId="5"/>
  </si>
  <si>
    <t>おおね公園</t>
    <rPh sb="3" eb="5">
      <t>コウエン</t>
    </rPh>
    <phoneticPr fontId="5"/>
  </si>
  <si>
    <t>鎌倉休み</t>
    <rPh sb="0" eb="2">
      <t>カマクラ</t>
    </rPh>
    <rPh sb="2" eb="3">
      <t>ヤス</t>
    </rPh>
    <phoneticPr fontId="5"/>
  </si>
  <si>
    <t>秦野50</t>
    <rPh sb="0" eb="2">
      <t>ハタノ</t>
    </rPh>
    <phoneticPr fontId="5"/>
  </si>
  <si>
    <t>　　5月9日(土)</t>
    <rPh sb="3" eb="4">
      <t>ツキ</t>
    </rPh>
    <rPh sb="5" eb="6">
      <t>ヒ</t>
    </rPh>
    <rPh sb="7" eb="8">
      <t>ド</t>
    </rPh>
    <phoneticPr fontId="5"/>
  </si>
  <si>
    <t>西湘休み</t>
    <rPh sb="0" eb="1">
      <t>ニシ</t>
    </rPh>
    <rPh sb="1" eb="2">
      <t>ショウ</t>
    </rPh>
    <rPh sb="2" eb="3">
      <t>ヤス</t>
    </rPh>
    <phoneticPr fontId="5"/>
  </si>
  <si>
    <t>　　5月16日(土)</t>
    <rPh sb="3" eb="4">
      <t>ツキ</t>
    </rPh>
    <rPh sb="6" eb="7">
      <t>ヒ</t>
    </rPh>
    <rPh sb="8" eb="9">
      <t>ド</t>
    </rPh>
    <phoneticPr fontId="5"/>
  </si>
  <si>
    <t>南高休み</t>
    <rPh sb="0" eb="1">
      <t>ミナミ</t>
    </rPh>
    <rPh sb="1" eb="2">
      <t>コウ</t>
    </rPh>
    <rPh sb="2" eb="3">
      <t>ヤス</t>
    </rPh>
    <phoneticPr fontId="5"/>
  </si>
  <si>
    <t>４・１８ーム）</t>
    <phoneticPr fontId="5"/>
  </si>
  <si>
    <t>　　5月23日(土)</t>
    <rPh sb="3" eb="4">
      <t>ツキ</t>
    </rPh>
    <rPh sb="6" eb="7">
      <t>ヒ</t>
    </rPh>
    <rPh sb="8" eb="9">
      <t>ド</t>
    </rPh>
    <phoneticPr fontId="5"/>
  </si>
  <si>
    <t>茅ヶ崎</t>
    <phoneticPr fontId="5"/>
  </si>
  <si>
    <t>赤羽根</t>
    <phoneticPr fontId="5"/>
  </si>
  <si>
    <t>3部A</t>
    <phoneticPr fontId="5"/>
  </si>
  <si>
    <t>3部B</t>
    <phoneticPr fontId="5"/>
  </si>
  <si>
    <t>多摩休み</t>
    <rPh sb="0" eb="3">
      <t>タマヤス</t>
    </rPh>
    <phoneticPr fontId="5"/>
  </si>
  <si>
    <t>①9:30</t>
    <phoneticPr fontId="5"/>
  </si>
  <si>
    <t>②10：40</t>
    <phoneticPr fontId="5"/>
  </si>
  <si>
    <t>③11：50</t>
    <phoneticPr fontId="5"/>
  </si>
  <si>
    <t>④13：00</t>
    <phoneticPr fontId="5"/>
  </si>
  <si>
    <t>大黒</t>
    <rPh sb="0" eb="2">
      <t>ダイコク</t>
    </rPh>
    <phoneticPr fontId="5"/>
  </si>
  <si>
    <t>　　6月6日(土)</t>
    <rPh sb="3" eb="4">
      <t>ツキ</t>
    </rPh>
    <rPh sb="5" eb="6">
      <t>ヒ</t>
    </rPh>
    <rPh sb="7" eb="8">
      <t>ド</t>
    </rPh>
    <phoneticPr fontId="5"/>
  </si>
  <si>
    <t>笛田公園グランド</t>
    <rPh sb="0" eb="4">
      <t>フエタコウエン</t>
    </rPh>
    <phoneticPr fontId="5"/>
  </si>
  <si>
    <t>茅ケ崎休み</t>
    <rPh sb="0" eb="4">
      <t>チガサキヤス</t>
    </rPh>
    <phoneticPr fontId="5"/>
  </si>
  <si>
    <t>⑤14：10</t>
    <phoneticPr fontId="5"/>
  </si>
  <si>
    <t>　　6月13日(土)</t>
    <rPh sb="3" eb="4">
      <t>ツキ</t>
    </rPh>
    <rPh sb="6" eb="7">
      <t>ヒ</t>
    </rPh>
    <rPh sb="8" eb="9">
      <t>ド</t>
    </rPh>
    <phoneticPr fontId="5"/>
  </si>
  <si>
    <t>3部A</t>
    <rPh sb="1" eb="2">
      <t>ブ</t>
    </rPh>
    <phoneticPr fontId="5"/>
  </si>
  <si>
    <t>3部B</t>
    <rPh sb="1" eb="2">
      <t>ブ</t>
    </rPh>
    <phoneticPr fontId="5"/>
  </si>
  <si>
    <t>駒寄</t>
    <rPh sb="0" eb="2">
      <t>コマヨセ</t>
    </rPh>
    <phoneticPr fontId="5"/>
  </si>
  <si>
    <t>大井山田</t>
    <rPh sb="0" eb="2">
      <t>オオイ</t>
    </rPh>
    <rPh sb="2" eb="4">
      <t>ヤマダ</t>
    </rPh>
    <phoneticPr fontId="5"/>
  </si>
  <si>
    <t>横OB休み</t>
    <rPh sb="0" eb="1">
      <t>ヨコ</t>
    </rPh>
    <rPh sb="3" eb="4">
      <t>ヤス</t>
    </rPh>
    <phoneticPr fontId="5"/>
  </si>
  <si>
    <t>駒寄50</t>
    <rPh sb="0" eb="2">
      <t>コマヨセ</t>
    </rPh>
    <phoneticPr fontId="5"/>
  </si>
  <si>
    <t>①試合チームB</t>
    <phoneticPr fontId="5"/>
  </si>
  <si>
    <t>大黒ふ頭</t>
    <rPh sb="0" eb="2">
      <t>ダイコク</t>
    </rPh>
    <rPh sb="3" eb="4">
      <t>トウ</t>
    </rPh>
    <phoneticPr fontId="5"/>
  </si>
  <si>
    <t>　　9月5日(土)</t>
    <rPh sb="3" eb="4">
      <t>ツキ</t>
    </rPh>
    <rPh sb="5" eb="6">
      <t>ヒ</t>
    </rPh>
    <rPh sb="7" eb="8">
      <t>ド</t>
    </rPh>
    <phoneticPr fontId="5"/>
  </si>
  <si>
    <t>酒匂川下流</t>
    <rPh sb="0" eb="5">
      <t>サカワガワカリュウ</t>
    </rPh>
    <phoneticPr fontId="5"/>
  </si>
  <si>
    <t>赤羽根休み</t>
    <rPh sb="0" eb="3">
      <t>アカバネ</t>
    </rPh>
    <rPh sb="3" eb="4">
      <t>ヤス</t>
    </rPh>
    <phoneticPr fontId="5"/>
  </si>
  <si>
    <t>①14：50</t>
    <phoneticPr fontId="5"/>
  </si>
  <si>
    <t>②16：00</t>
    <phoneticPr fontId="5"/>
  </si>
  <si>
    <t>③17：10</t>
    <phoneticPr fontId="5"/>
  </si>
  <si>
    <t>　　9月13日(日)</t>
    <rPh sb="3" eb="4">
      <t>ツキ</t>
    </rPh>
    <rPh sb="6" eb="7">
      <t>ヒ</t>
    </rPh>
    <rPh sb="8" eb="9">
      <t>ニチ</t>
    </rPh>
    <phoneticPr fontId="5"/>
  </si>
  <si>
    <t>柳島スポーツ公園</t>
    <rPh sb="0" eb="2">
      <t>ヤナギシマ</t>
    </rPh>
    <rPh sb="6" eb="8">
      <t>コウエン</t>
    </rPh>
    <phoneticPr fontId="5"/>
  </si>
  <si>
    <t>秦野休み</t>
    <rPh sb="0" eb="2">
      <t>ハタノ</t>
    </rPh>
    <rPh sb="2" eb="3">
      <t>ヤス</t>
    </rPh>
    <phoneticPr fontId="5"/>
  </si>
  <si>
    <t>赤羽根50</t>
    <rPh sb="0" eb="3">
      <t>アカバネ</t>
    </rPh>
    <phoneticPr fontId="5"/>
  </si>
  <si>
    <t>①16：40</t>
    <phoneticPr fontId="5"/>
  </si>
  <si>
    <t>②17：50</t>
    <phoneticPr fontId="5"/>
  </si>
  <si>
    <t>④</t>
    <phoneticPr fontId="5"/>
  </si>
  <si>
    <t>⑤</t>
    <phoneticPr fontId="5"/>
  </si>
  <si>
    <t>　　9月21日(祝)</t>
    <rPh sb="3" eb="4">
      <t>ツキ</t>
    </rPh>
    <rPh sb="6" eb="7">
      <t>ヒ</t>
    </rPh>
    <rPh sb="8" eb="9">
      <t>シュク</t>
    </rPh>
    <phoneticPr fontId="5"/>
  </si>
  <si>
    <t>①10：10</t>
    <phoneticPr fontId="5"/>
  </si>
  <si>
    <t>②11：20</t>
    <phoneticPr fontId="5"/>
  </si>
  <si>
    <t>③12:30</t>
    <phoneticPr fontId="5"/>
  </si>
  <si>
    <t>④13:40</t>
    <phoneticPr fontId="5"/>
  </si>
  <si>
    <t>⑤14:50</t>
    <phoneticPr fontId="5"/>
  </si>
  <si>
    <t>　　11月3日(祝)</t>
    <rPh sb="4" eb="5">
      <t>ツキ</t>
    </rPh>
    <rPh sb="6" eb="7">
      <t>ヒ</t>
    </rPh>
    <rPh sb="8" eb="9">
      <t>シュク</t>
    </rPh>
    <phoneticPr fontId="5"/>
  </si>
  <si>
    <t>ボロンズ休み</t>
    <rPh sb="4" eb="5">
      <t>ヤス</t>
    </rPh>
    <phoneticPr fontId="5"/>
  </si>
  <si>
    <t>①9：00</t>
    <phoneticPr fontId="5"/>
  </si>
  <si>
    <t>②10：10</t>
    <phoneticPr fontId="5"/>
  </si>
  <si>
    <t>③11：20</t>
    <phoneticPr fontId="5"/>
  </si>
  <si>
    <t>④12：30</t>
    <phoneticPr fontId="5"/>
  </si>
  <si>
    <t>　　11月7日(土)</t>
    <rPh sb="4" eb="5">
      <t>ツキ</t>
    </rPh>
    <rPh sb="6" eb="7">
      <t>ヒ</t>
    </rPh>
    <rPh sb="8" eb="9">
      <t>ド</t>
    </rPh>
    <phoneticPr fontId="5"/>
  </si>
  <si>
    <t>茅ケ崎50</t>
    <rPh sb="0" eb="3">
      <t>チガサキ</t>
    </rPh>
    <phoneticPr fontId="5"/>
  </si>
  <si>
    <t>　12月5日(土)</t>
    <rPh sb="3" eb="4">
      <t>ツキ</t>
    </rPh>
    <rPh sb="5" eb="6">
      <t>ヒ</t>
    </rPh>
    <rPh sb="7" eb="8">
      <t>ド</t>
    </rPh>
    <phoneticPr fontId="5"/>
  </si>
  <si>
    <t>①</t>
    <phoneticPr fontId="5"/>
  </si>
  <si>
    <t>②</t>
    <phoneticPr fontId="5"/>
  </si>
  <si>
    <t>ｘｘ月ｘｘ日　現在</t>
    <rPh sb="2" eb="3">
      <t>ガツ</t>
    </rPh>
    <rPh sb="5" eb="6">
      <t>ニチ</t>
    </rPh>
    <rPh sb="7" eb="9">
      <t>ゲンザイ</t>
    </rPh>
    <phoneticPr fontId="5"/>
  </si>
  <si>
    <t>2026年度　シニアサッカーリーグ五十雀　２部勝敗表</t>
    <rPh sb="17" eb="19">
      <t>ゴジュウ</t>
    </rPh>
    <phoneticPr fontId="5"/>
  </si>
  <si>
    <t>2026年度　シニアサッカーリーグ五十雀　１部勝敗表</t>
    <rPh sb="17" eb="19">
      <t>ゴジュウ</t>
    </rPh>
    <phoneticPr fontId="5"/>
  </si>
  <si>
    <t>2026年度　シニアサッカーリーグ五十雀　３部勝敗表</t>
    <rPh sb="17" eb="19">
      <t>ゴジュウ</t>
    </rPh>
    <phoneticPr fontId="5"/>
  </si>
  <si>
    <t>2026年度　シニアサッカーリーグ五十雀　３部順位決定戦</t>
    <rPh sb="17" eb="19">
      <t>ゴジュウ</t>
    </rPh>
    <rPh sb="23" eb="25">
      <t>ジュンイ</t>
    </rPh>
    <rPh sb="25" eb="28">
      <t>ケッテイセン</t>
    </rPh>
    <phoneticPr fontId="5"/>
  </si>
  <si>
    <t>茅ヶ崎五十雀</t>
  </si>
  <si>
    <t>横須賀ｼﾆｱｻｯｶｰｸﾗﾌﾞ50</t>
  </si>
  <si>
    <t>dfbボロンズ</t>
  </si>
  <si>
    <t>多摩クラブシニア50</t>
  </si>
  <si>
    <t>南高シニア２０２０</t>
  </si>
  <si>
    <t>川崎シニアサッカークラブ</t>
  </si>
  <si>
    <t>秦野シニアＦＣ５０</t>
  </si>
  <si>
    <t>横浜OB５０雀</t>
  </si>
  <si>
    <t>湘南茅ヶ崎ＦＣ赤羽根５０</t>
  </si>
  <si>
    <t>西湘WingsFC．50</t>
  </si>
  <si>
    <t>鎌倉五十雀</t>
  </si>
  <si>
    <t>茅ヶ50</t>
  </si>
  <si>
    <t>多摩50</t>
  </si>
  <si>
    <t>川崎50</t>
  </si>
  <si>
    <t>秦野50</t>
  </si>
  <si>
    <t>横OB50</t>
  </si>
  <si>
    <t>赤羽50</t>
  </si>
  <si>
    <t>鎌倉50</t>
  </si>
  <si>
    <t>平塚シニアＦＣ５０</t>
  </si>
  <si>
    <t>ウィットグランドマスターズ</t>
  </si>
  <si>
    <t>神奈川四十雀SCシニア</t>
  </si>
  <si>
    <t>綾瀬五十雀サッカークラブ</t>
  </si>
  <si>
    <t>早園GFC50</t>
  </si>
  <si>
    <t>ＶＥＲＤＲＥＲＯ港北５０</t>
  </si>
  <si>
    <t>松浪ＳＣ５０</t>
  </si>
  <si>
    <t>茅ヶ崎ウエスト50</t>
  </si>
  <si>
    <t>栄光シニアクラブ５０</t>
  </si>
  <si>
    <t>湘南センサシオン</t>
  </si>
  <si>
    <t>足柄上シニア50雀</t>
  </si>
  <si>
    <t>WiT</t>
  </si>
  <si>
    <t>神奈50</t>
  </si>
  <si>
    <t>松５０</t>
  </si>
  <si>
    <t>ｳｴｽﾄ50</t>
  </si>
  <si>
    <t>いわさきクラブ54</t>
  </si>
  <si>
    <t>明 星 ク ラ ブ ５０</t>
  </si>
  <si>
    <t>FC旭50Ｓ</t>
  </si>
  <si>
    <t>神奈川県庁フェニックス</t>
  </si>
  <si>
    <t>湘南ペガサス５０</t>
  </si>
  <si>
    <t>駒寄CHERRYS50</t>
  </si>
  <si>
    <t>ｄｆｂグランパ</t>
  </si>
  <si>
    <t>かながわクラブ50</t>
  </si>
  <si>
    <t>ＦＣ中沢シニア５０</t>
  </si>
  <si>
    <t>岩崎</t>
  </si>
  <si>
    <t>旭50</t>
  </si>
  <si>
    <t>中沢５０</t>
  </si>
  <si>
    <t>横須賀ｼﾆｱｻｯｶｰｸﾗﾌﾞ６０</t>
  </si>
  <si>
    <t>横浜シニア６０</t>
  </si>
  <si>
    <t>早園ＧＦＣ６０</t>
  </si>
  <si>
    <t>神奈川四十雀ｻｯｶｰｸﾗﾌﾞ６０</t>
  </si>
  <si>
    <t>ウィット６０</t>
  </si>
  <si>
    <t>茅ケ崎F　Cえぼし</t>
  </si>
  <si>
    <t>ｄｆｂ６０</t>
  </si>
  <si>
    <t>ＦＣ旭６０Ｓ</t>
  </si>
  <si>
    <t>小田原シーガルス六十雀</t>
  </si>
  <si>
    <t>湘南ﾍﾟｶﾞｻｽ60ｻｯｶｰｸﾗﾌﾞ</t>
  </si>
  <si>
    <t>綾瀬６０ＦＣ</t>
  </si>
  <si>
    <t>川崎60</t>
  </si>
  <si>
    <t>横須60</t>
  </si>
  <si>
    <t>横シ60</t>
  </si>
  <si>
    <t>早園60</t>
  </si>
  <si>
    <t>神奈60</t>
  </si>
  <si>
    <t>WiT60</t>
  </si>
  <si>
    <t>えぼし</t>
  </si>
  <si>
    <t>dfb60</t>
  </si>
  <si>
    <t>旭60</t>
  </si>
  <si>
    <t>小田60</t>
  </si>
  <si>
    <t>湘南60</t>
  </si>
  <si>
    <t>綾瀬60</t>
  </si>
  <si>
    <t>2026年度　シニアサッカーリーグ六十雀　１部勝敗表</t>
    <rPh sb="17" eb="19">
      <t>ロクジュウ</t>
    </rPh>
    <rPh sb="19" eb="20">
      <t>スズメ</t>
    </rPh>
    <phoneticPr fontId="5"/>
  </si>
  <si>
    <t>平塚シニアF　C６０</t>
  </si>
  <si>
    <t>ＦＣ丹沢</t>
  </si>
  <si>
    <t>多摩クラブシニア６０</t>
  </si>
  <si>
    <t>横浜O　B六十雀</t>
  </si>
  <si>
    <t>明星クラブ６０</t>
  </si>
  <si>
    <t>横須賀マスターズ</t>
  </si>
  <si>
    <t>ＦＣ中沢シニア６０</t>
  </si>
  <si>
    <t>湘南茅ヶ崎FC赤羽根６０</t>
  </si>
  <si>
    <t>秦野シニアF　C６０</t>
  </si>
  <si>
    <t>いわさき６０</t>
  </si>
  <si>
    <t>トーラス６5サッカークラブ</t>
  </si>
  <si>
    <t>栄光シニアクラブ６０</t>
  </si>
  <si>
    <t>朋友ＦＣ</t>
  </si>
  <si>
    <t>茅ケ崎ウエスト６０</t>
  </si>
  <si>
    <t>浅野クラブ６０</t>
  </si>
  <si>
    <t>平塚60</t>
  </si>
  <si>
    <t>丹沢60</t>
  </si>
  <si>
    <t>多摩60</t>
  </si>
  <si>
    <t>横浜60</t>
  </si>
  <si>
    <t>明星60</t>
  </si>
  <si>
    <t>横須マ</t>
  </si>
  <si>
    <t>中沢60</t>
  </si>
  <si>
    <t>赤羽60</t>
  </si>
  <si>
    <t>秦野60</t>
  </si>
  <si>
    <t>ｳｴｽﾄ60</t>
  </si>
  <si>
    <t>浅野60</t>
  </si>
  <si>
    <t>2026年度　シニアサッカーリーグ六十雀　２部勝敗表</t>
    <rPh sb="17" eb="19">
      <t>ロクジュウ</t>
    </rPh>
    <rPh sb="19" eb="20">
      <t>スズメ</t>
    </rPh>
    <phoneticPr fontId="5"/>
  </si>
  <si>
    <t>イースト７０雀</t>
  </si>
  <si>
    <t>茅ケ崎シニア７０</t>
  </si>
  <si>
    <t>横浜ＯＢ７０雀</t>
  </si>
  <si>
    <t>小田原シーガルス七十雀</t>
  </si>
  <si>
    <t>シュテルン７０</t>
  </si>
  <si>
    <t>栄光シニアクラブ７０</t>
  </si>
  <si>
    <t>湘南茅ヶ崎ロイヤル</t>
  </si>
  <si>
    <t>湘南ペガサスＳＣ７０</t>
  </si>
  <si>
    <t>ウエスト７０</t>
  </si>
  <si>
    <t>デ・フェールバレス７０</t>
  </si>
  <si>
    <t>ＦＣ丹沢７０</t>
  </si>
  <si>
    <t>多摩クラブシニア７０</t>
  </si>
  <si>
    <t>ｲｰｽﾄ70</t>
  </si>
  <si>
    <t>茅ケ70</t>
  </si>
  <si>
    <t>横OB70</t>
  </si>
  <si>
    <t>小田70</t>
  </si>
  <si>
    <t>ｼｭﾃﾙﾝ</t>
  </si>
  <si>
    <t>栄光70</t>
  </si>
  <si>
    <t>茅ヶ崎Ｒ</t>
  </si>
  <si>
    <t>湘南70</t>
  </si>
  <si>
    <t>ｳｴｽﾄ70</t>
  </si>
  <si>
    <t>ｄｆｂ70</t>
  </si>
  <si>
    <t>丹沢70</t>
  </si>
  <si>
    <t>多摩70</t>
  </si>
  <si>
    <t>2026年度　シニアサッカーリーグ七十雀　勝敗表</t>
    <rPh sb="17" eb="19">
      <t>ナナジュウ</t>
    </rPh>
    <rPh sb="19" eb="20">
      <t>スズメ</t>
    </rPh>
    <phoneticPr fontId="5"/>
  </si>
  <si>
    <t>　２０26年度シニアリーグ　60雀　　2部　日程・結果</t>
    <phoneticPr fontId="47"/>
  </si>
  <si>
    <t>Ver.0</t>
    <phoneticPr fontId="47"/>
  </si>
  <si>
    <t>9-17：00</t>
    <phoneticPr fontId="47"/>
  </si>
  <si>
    <t>①09:30</t>
    <phoneticPr fontId="47"/>
  </si>
  <si>
    <t>②10:25</t>
    <phoneticPr fontId="47"/>
  </si>
  <si>
    <t>③11:20</t>
    <phoneticPr fontId="47"/>
  </si>
  <si>
    <t>④12:15</t>
    <phoneticPr fontId="47"/>
  </si>
  <si>
    <t>⑤13:10</t>
    <phoneticPr fontId="47"/>
  </si>
  <si>
    <t>　4月4日(土)</t>
    <rPh sb="6" eb="7">
      <t>ド</t>
    </rPh>
    <phoneticPr fontId="47"/>
  </si>
  <si>
    <t>ﾄｰﾗｽ</t>
    <phoneticPr fontId="47"/>
  </si>
  <si>
    <t>IWK</t>
    <phoneticPr fontId="47"/>
  </si>
  <si>
    <t>明星</t>
    <phoneticPr fontId="47"/>
  </si>
  <si>
    <t>多摩</t>
    <phoneticPr fontId="47"/>
  </si>
  <si>
    <t>1部利用</t>
    <rPh sb="1" eb="4">
      <t>ブリヨウ</t>
    </rPh>
    <phoneticPr fontId="47"/>
  </si>
  <si>
    <t>酒匂川(下流)</t>
    <phoneticPr fontId="47"/>
  </si>
  <si>
    <t>明星６０</t>
    <phoneticPr fontId="47"/>
  </si>
  <si>
    <t>明星60</t>
    <phoneticPr fontId="47"/>
  </si>
  <si>
    <t>ﾄｰﾗｽ</t>
  </si>
  <si>
    <t>多摩60</t>
    <phoneticPr fontId="47"/>
  </si>
  <si>
    <t>いわさき60</t>
    <phoneticPr fontId="47"/>
  </si>
  <si>
    <t>9-17:00</t>
    <phoneticPr fontId="47"/>
  </si>
  <si>
    <t>赤羽</t>
    <phoneticPr fontId="47"/>
  </si>
  <si>
    <t>中沢</t>
    <phoneticPr fontId="47"/>
  </si>
  <si>
    <t>横OB</t>
    <phoneticPr fontId="47"/>
  </si>
  <si>
    <t>丹沢</t>
    <phoneticPr fontId="47"/>
  </si>
  <si>
    <t>浅野</t>
    <phoneticPr fontId="47"/>
  </si>
  <si>
    <t>横須マ</t>
    <phoneticPr fontId="47"/>
  </si>
  <si>
    <t>大黒ふ頭</t>
    <phoneticPr fontId="47"/>
  </si>
  <si>
    <t>横浜ＯＢ６０</t>
    <phoneticPr fontId="47"/>
  </si>
  <si>
    <t>横OB60</t>
    <phoneticPr fontId="47"/>
  </si>
  <si>
    <t>浅野60</t>
    <phoneticPr fontId="47"/>
  </si>
  <si>
    <t>丹沢60</t>
    <phoneticPr fontId="47"/>
  </si>
  <si>
    <t>12-18:00</t>
    <phoneticPr fontId="47"/>
  </si>
  <si>
    <t>①12:10</t>
    <phoneticPr fontId="47"/>
  </si>
  <si>
    <t>②13:05</t>
    <phoneticPr fontId="47"/>
  </si>
  <si>
    <t>③14:00</t>
    <phoneticPr fontId="47"/>
  </si>
  <si>
    <t>④14:55</t>
    <phoneticPr fontId="47"/>
  </si>
  <si>
    <t>⑤15:50</t>
    <phoneticPr fontId="47"/>
  </si>
  <si>
    <t>⑥16：45</t>
    <phoneticPr fontId="47"/>
  </si>
  <si>
    <t>4月18日(土)</t>
    <rPh sb="6" eb="7">
      <t>ド</t>
    </rPh>
    <phoneticPr fontId="47"/>
  </si>
  <si>
    <t>平塚</t>
    <phoneticPr fontId="47"/>
  </si>
  <si>
    <t>栄光</t>
    <phoneticPr fontId="47"/>
  </si>
  <si>
    <t>秦野</t>
    <phoneticPr fontId="47"/>
  </si>
  <si>
    <t>ｳｴｽﾄ</t>
    <phoneticPr fontId="47"/>
  </si>
  <si>
    <t>馬入天然芝</t>
    <phoneticPr fontId="47"/>
  </si>
  <si>
    <t>平塚６０</t>
    <phoneticPr fontId="47"/>
  </si>
  <si>
    <t>平塚60</t>
    <phoneticPr fontId="47"/>
  </si>
  <si>
    <t>秦野60</t>
    <phoneticPr fontId="47"/>
  </si>
  <si>
    <t>栄光60</t>
    <phoneticPr fontId="47"/>
  </si>
  <si>
    <t>赤羽60</t>
    <phoneticPr fontId="47"/>
  </si>
  <si>
    <t>4月25日(土)</t>
    <rPh sb="6" eb="7">
      <t>ド</t>
    </rPh>
    <phoneticPr fontId="47"/>
  </si>
  <si>
    <t>朋友</t>
    <phoneticPr fontId="47"/>
  </si>
  <si>
    <t>中沢60</t>
    <phoneticPr fontId="47"/>
  </si>
  <si>
    <t>4月29日(水)</t>
    <rPh sb="6" eb="7">
      <t>スイ</t>
    </rPh>
    <phoneticPr fontId="47"/>
  </si>
  <si>
    <t>9-13:00</t>
    <phoneticPr fontId="47"/>
  </si>
  <si>
    <t>①9:10</t>
    <phoneticPr fontId="47"/>
  </si>
  <si>
    <t>②10:05</t>
    <phoneticPr fontId="47"/>
  </si>
  <si>
    <t>③11:00</t>
    <phoneticPr fontId="47"/>
  </si>
  <si>
    <t>④11:55</t>
    <phoneticPr fontId="47"/>
  </si>
  <si>
    <t>5月9日(土)</t>
    <rPh sb="5" eb="6">
      <t>ド</t>
    </rPh>
    <phoneticPr fontId="47"/>
  </si>
  <si>
    <t>馬入人工芝</t>
    <phoneticPr fontId="47"/>
  </si>
  <si>
    <t>5月16日(土)</t>
    <rPh sb="6" eb="7">
      <t>ド</t>
    </rPh>
    <phoneticPr fontId="47"/>
  </si>
  <si>
    <t>酒匂川(上流)</t>
    <phoneticPr fontId="47"/>
  </si>
  <si>
    <t>5月23日(土)</t>
    <rPh sb="6" eb="7">
      <t>ド</t>
    </rPh>
    <phoneticPr fontId="47"/>
  </si>
  <si>
    <t>10-14:00</t>
    <phoneticPr fontId="47"/>
  </si>
  <si>
    <t>①10:10</t>
    <phoneticPr fontId="47"/>
  </si>
  <si>
    <t>②11:05</t>
    <phoneticPr fontId="47"/>
  </si>
  <si>
    <t>③12:00</t>
    <phoneticPr fontId="47"/>
  </si>
  <si>
    <t>④12:55</t>
    <phoneticPr fontId="47"/>
  </si>
  <si>
    <t>5月30日(土)</t>
    <rPh sb="6" eb="7">
      <t>ド</t>
    </rPh>
    <phoneticPr fontId="47"/>
  </si>
  <si>
    <t>6月13日(土)</t>
    <rPh sb="6" eb="7">
      <t>ド</t>
    </rPh>
    <phoneticPr fontId="47"/>
  </si>
  <si>
    <t>7月11日(土)</t>
    <rPh sb="6" eb="7">
      <t>ド</t>
    </rPh>
    <phoneticPr fontId="47"/>
  </si>
  <si>
    <t>：</t>
    <phoneticPr fontId="47"/>
  </si>
  <si>
    <t>8-12:00</t>
    <phoneticPr fontId="47"/>
  </si>
  <si>
    <t>①8:10</t>
    <phoneticPr fontId="47"/>
  </si>
  <si>
    <t>②9:05</t>
    <phoneticPr fontId="47"/>
  </si>
  <si>
    <t>③10:00</t>
    <phoneticPr fontId="47"/>
  </si>
  <si>
    <t>④10:55</t>
    <phoneticPr fontId="47"/>
  </si>
  <si>
    <t>9月5日(土)</t>
    <rPh sb="5" eb="6">
      <t>ド</t>
    </rPh>
    <phoneticPr fontId="47"/>
  </si>
  <si>
    <t>⑥14：05</t>
    <phoneticPr fontId="47"/>
  </si>
  <si>
    <t>9月19日(土)</t>
    <rPh sb="6" eb="7">
      <t>ド</t>
    </rPh>
    <phoneticPr fontId="47"/>
  </si>
  <si>
    <t>大根公園</t>
    <phoneticPr fontId="47"/>
  </si>
  <si>
    <t>秦野６０</t>
    <phoneticPr fontId="47"/>
  </si>
  <si>
    <t>9-15：00</t>
    <phoneticPr fontId="47"/>
  </si>
  <si>
    <t>⑤12:50</t>
    <phoneticPr fontId="47"/>
  </si>
  <si>
    <t>⑥13:45</t>
    <phoneticPr fontId="47"/>
  </si>
  <si>
    <t>　9月21日(月)</t>
    <rPh sb="7" eb="8">
      <t>ゲツ</t>
    </rPh>
    <phoneticPr fontId="47"/>
  </si>
  <si>
    <t>10月10日(土)</t>
    <rPh sb="7" eb="8">
      <t>ド</t>
    </rPh>
    <phoneticPr fontId="47"/>
  </si>
  <si>
    <t>11-15:00</t>
    <phoneticPr fontId="47"/>
  </si>
  <si>
    <t>①11:10</t>
    <phoneticPr fontId="47"/>
  </si>
  <si>
    <t>②12:05</t>
    <phoneticPr fontId="47"/>
  </si>
  <si>
    <t>③13:00</t>
    <phoneticPr fontId="47"/>
  </si>
  <si>
    <t>10月12日(月)</t>
    <rPh sb="7" eb="8">
      <t>ゲツ</t>
    </rPh>
    <phoneticPr fontId="47"/>
  </si>
  <si>
    <t>丹沢</t>
    <rPh sb="0" eb="2">
      <t>タンザワ</t>
    </rPh>
    <phoneticPr fontId="47"/>
  </si>
  <si>
    <t>平塚60</t>
    <rPh sb="0" eb="2">
      <t>ヒラツカ</t>
    </rPh>
    <phoneticPr fontId="47"/>
  </si>
  <si>
    <t>丹沢60</t>
    <rPh sb="0" eb="2">
      <t>タンザワ</t>
    </rPh>
    <phoneticPr fontId="47"/>
  </si>
  <si>
    <t>10月17日(土)</t>
    <rPh sb="7" eb="8">
      <t>ド</t>
    </rPh>
    <phoneticPr fontId="47"/>
  </si>
  <si>
    <t>予備</t>
    <rPh sb="0" eb="2">
      <t>ヨビ</t>
    </rPh>
    <phoneticPr fontId="47"/>
  </si>
  <si>
    <t>14:30-19：00</t>
    <phoneticPr fontId="47"/>
  </si>
  <si>
    <t>①15:00</t>
    <phoneticPr fontId="47"/>
  </si>
  <si>
    <t>②15:55</t>
    <phoneticPr fontId="47"/>
  </si>
  <si>
    <t>③16:50</t>
    <phoneticPr fontId="47"/>
  </si>
  <si>
    <t>④17:45</t>
    <phoneticPr fontId="47"/>
  </si>
  <si>
    <t>柳島</t>
    <phoneticPr fontId="47"/>
  </si>
  <si>
    <t>赤羽根６０</t>
    <phoneticPr fontId="47"/>
  </si>
  <si>
    <t>　２０２６年度シニアリーグ　　７０雀　　部　日程</t>
    <rPh sb="5" eb="7">
      <t>ネンド</t>
    </rPh>
    <rPh sb="17" eb="18">
      <t>スズメ</t>
    </rPh>
    <rPh sb="20" eb="21">
      <t>ブ</t>
    </rPh>
    <rPh sb="22" eb="24">
      <t>ニッテイ</t>
    </rPh>
    <phoneticPr fontId="5"/>
  </si>
  <si>
    <t>①09:25</t>
    <phoneticPr fontId="5"/>
  </si>
  <si>
    <t>②10:20</t>
    <phoneticPr fontId="5"/>
  </si>
  <si>
    <t>③11:15</t>
    <phoneticPr fontId="5"/>
  </si>
  <si>
    <t>⑤13:05</t>
    <phoneticPr fontId="5"/>
  </si>
  <si>
    <t>⑥14:00</t>
    <phoneticPr fontId="5"/>
  </si>
  <si>
    <t>　4月　23日(木)</t>
    <rPh sb="2" eb="3">
      <t>ツキ</t>
    </rPh>
    <rPh sb="6" eb="7">
      <t>ヒ</t>
    </rPh>
    <rPh sb="8" eb="9">
      <t>モク</t>
    </rPh>
    <phoneticPr fontId="5"/>
  </si>
  <si>
    <t>-</t>
    <phoneticPr fontId="5"/>
  </si>
  <si>
    <t>　5月21日(木)</t>
    <rPh sb="2" eb="3">
      <t>ツキ</t>
    </rPh>
    <rPh sb="5" eb="6">
      <t>ヒ</t>
    </rPh>
    <rPh sb="7" eb="8">
      <t>モク</t>
    </rPh>
    <phoneticPr fontId="5"/>
  </si>
  <si>
    <t>　6月 4日木)</t>
    <rPh sb="2" eb="3">
      <t>ツキ</t>
    </rPh>
    <rPh sb="5" eb="6">
      <t>ヒ</t>
    </rPh>
    <rPh sb="6" eb="7">
      <t>モク</t>
    </rPh>
    <phoneticPr fontId="5"/>
  </si>
  <si>
    <t>　6月25日(木)</t>
    <rPh sb="2" eb="3">
      <t>ガツ</t>
    </rPh>
    <rPh sb="5" eb="6">
      <t>ヒ</t>
    </rPh>
    <rPh sb="7" eb="8">
      <t>モク</t>
    </rPh>
    <phoneticPr fontId="5"/>
  </si>
  <si>
    <t>　7月　9（木）</t>
    <rPh sb="2" eb="3">
      <t>ツキ</t>
    </rPh>
    <rPh sb="6" eb="7">
      <t>モク</t>
    </rPh>
    <phoneticPr fontId="5"/>
  </si>
  <si>
    <t>　9月　3日(木)</t>
    <rPh sb="2" eb="3">
      <t>ツキ</t>
    </rPh>
    <rPh sb="5" eb="6">
      <t>ヒ</t>
    </rPh>
    <rPh sb="7" eb="8">
      <t>モク</t>
    </rPh>
    <phoneticPr fontId="5"/>
  </si>
  <si>
    <t>　9月17日(木)</t>
    <rPh sb="2" eb="3">
      <t>ツキ</t>
    </rPh>
    <rPh sb="5" eb="6">
      <t>ヒ</t>
    </rPh>
    <rPh sb="7" eb="8">
      <t>モク</t>
    </rPh>
    <phoneticPr fontId="5"/>
  </si>
  <si>
    <t xml:space="preserve"> 10月　1日(木)</t>
    <rPh sb="3" eb="4">
      <t>ツキ</t>
    </rPh>
    <rPh sb="6" eb="7">
      <t>ヒ</t>
    </rPh>
    <rPh sb="8" eb="9">
      <t>モク</t>
    </rPh>
    <phoneticPr fontId="5"/>
  </si>
  <si>
    <t xml:space="preserve"> 12月10日(木)</t>
    <rPh sb="3" eb="4">
      <t>ツキ</t>
    </rPh>
    <rPh sb="6" eb="7">
      <t>ヒ</t>
    </rPh>
    <rPh sb="8" eb="9">
      <t>モク</t>
    </rPh>
    <phoneticPr fontId="5"/>
  </si>
  <si>
    <t xml:space="preserve"> 12月17日(木)</t>
    <rPh sb="3" eb="4">
      <t>ツキ</t>
    </rPh>
    <rPh sb="6" eb="7">
      <t>ヒ</t>
    </rPh>
    <rPh sb="8" eb="9">
      <t>モク</t>
    </rPh>
    <phoneticPr fontId="5"/>
  </si>
  <si>
    <t xml:space="preserve"> 12月24日(木)</t>
    <rPh sb="3" eb="4">
      <t>ツキ</t>
    </rPh>
    <rPh sb="6" eb="7">
      <t>ヒ</t>
    </rPh>
    <rPh sb="8" eb="9">
      <t>モク</t>
    </rPh>
    <phoneticPr fontId="5"/>
  </si>
  <si>
    <t>⑤16:10</t>
    <phoneticPr fontId="47"/>
  </si>
  <si>
    <t>⑥17:05</t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</si>
</sst>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55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MS PGothic"/>
      <family val="3"/>
      <charset val="128"/>
    </font>
    <font>
      <sz val="8"/>
      <name val="MS PGothic"/>
      <family val="3"/>
      <charset val="128"/>
    </font>
    <font>
      <sz val="9"/>
      <name val="MS PGothic"/>
      <family val="3"/>
      <charset val="128"/>
    </font>
    <font>
      <b/>
      <sz val="9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9"/>
      <color theme="1"/>
      <name val="MS PGothic"/>
      <charset val="128"/>
    </font>
    <font>
      <sz val="9"/>
      <color theme="0"/>
      <name val="MS PGothic"/>
      <charset val="128"/>
    </font>
    <font>
      <b/>
      <sz val="9"/>
      <color theme="1"/>
      <name val="MS PGothic"/>
      <charset val="128"/>
    </font>
    <font>
      <b/>
      <sz val="9"/>
      <color theme="0"/>
      <name val="MS PGothic"/>
      <charset val="128"/>
    </font>
    <font>
      <sz val="10"/>
      <color theme="1"/>
      <name val="MS PGothic"/>
      <charset val="128"/>
    </font>
    <font>
      <sz val="10"/>
      <color theme="0"/>
      <name val="MS PGothic"/>
      <charset val="128"/>
    </font>
    <font>
      <sz val="10"/>
      <color rgb="FFE40000"/>
      <name val="ＭＳ Ｐゴシック"/>
      <family val="3"/>
      <charset val="128"/>
    </font>
    <font>
      <sz val="9"/>
      <color rgb="FFE4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 tint="-4.9989318521683403E-2"/>
      <name val="ＭＳ Ｐゴシック"/>
      <family val="3"/>
      <charset val="128"/>
    </font>
    <font>
      <sz val="9"/>
      <color theme="0" tint="-4.9989318521683403E-2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MS PGothic"/>
      <family val="3"/>
      <charset val="128"/>
    </font>
    <font>
      <sz val="11"/>
      <name val="ＭＳ Ｐゴシック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/>
      <top style="dashed">
        <color indexed="23"/>
      </top>
      <bottom style="dashed">
        <color indexed="23"/>
      </bottom>
      <diagonal/>
    </border>
    <border>
      <left/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/>
      <top style="dashed">
        <color indexed="23"/>
      </top>
      <bottom style="dotted">
        <color indexed="23"/>
      </bottom>
      <diagonal/>
    </border>
    <border>
      <left style="thin">
        <color indexed="23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 style="medium">
        <color indexed="23"/>
      </right>
      <top style="dash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 style="medium">
        <color indexed="23"/>
      </right>
      <top style="dotted">
        <color indexed="23"/>
      </top>
      <bottom style="double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dashed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dash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rgb="FF808080"/>
      </right>
      <top style="dashed">
        <color indexed="23"/>
      </top>
      <bottom style="dashed">
        <color indexed="23"/>
      </bottom>
      <diagonal/>
    </border>
    <border>
      <left style="thin">
        <color rgb="FF808080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rgb="FF808080"/>
      </right>
      <top style="dashed">
        <color indexed="23"/>
      </top>
      <bottom style="dotted">
        <color indexed="23"/>
      </bottom>
      <diagonal/>
    </border>
    <border>
      <left style="thin">
        <color rgb="FF808080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rgb="FF808080"/>
      </right>
      <top style="dotted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/>
      <right/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 style="thin">
        <color indexed="23"/>
      </right>
      <top/>
      <bottom style="dashed">
        <color indexed="23"/>
      </bottom>
      <diagonal/>
    </border>
    <border>
      <left/>
      <right/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80808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808080"/>
      </right>
      <top style="medium">
        <color indexed="64"/>
      </top>
      <bottom/>
      <diagonal/>
    </border>
    <border>
      <left style="medium">
        <color rgb="FF80808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indexed="64"/>
      </right>
      <top style="dotted">
        <color rgb="FF808080"/>
      </top>
      <bottom style="dotted">
        <color rgb="FF808080"/>
      </bottom>
      <diagonal/>
    </border>
    <border>
      <left/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/>
      <right style="thin">
        <color rgb="FF000000"/>
      </right>
      <top style="dotted">
        <color rgb="FF808080"/>
      </top>
      <bottom style="dotted">
        <color rgb="FF808080"/>
      </bottom>
      <diagonal/>
    </border>
    <border>
      <left style="medium">
        <color rgb="FF000000"/>
      </left>
      <right style="thin">
        <color rgb="FF808080"/>
      </right>
      <top/>
      <bottom/>
      <diagonal/>
    </border>
    <border>
      <left style="thin">
        <color indexed="64"/>
      </left>
      <right style="thin">
        <color rgb="FF808080"/>
      </right>
      <top style="dotted">
        <color rgb="FF808080"/>
      </top>
      <bottom style="medium">
        <color indexed="64"/>
      </bottom>
      <diagonal/>
    </border>
    <border>
      <left/>
      <right/>
      <top style="dotted">
        <color rgb="FF808080"/>
      </top>
      <bottom style="medium">
        <color indexed="64"/>
      </bottom>
      <diagonal/>
    </border>
    <border>
      <left style="thin">
        <color indexed="64"/>
      </left>
      <right/>
      <top style="dotted">
        <color rgb="FF808080"/>
      </top>
      <bottom style="medium">
        <color indexed="64"/>
      </bottom>
      <diagonal/>
    </border>
    <border>
      <left/>
      <right style="thin">
        <color indexed="64"/>
      </right>
      <top style="dotted">
        <color rgb="FF808080"/>
      </top>
      <bottom style="medium">
        <color indexed="64"/>
      </bottom>
      <diagonal/>
    </border>
    <border>
      <left/>
      <right style="thin">
        <color rgb="FF000000"/>
      </right>
      <top style="dotted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thin">
        <color rgb="FF000000"/>
      </right>
      <top/>
      <bottom/>
      <diagonal/>
    </border>
    <border>
      <left style="medium">
        <color rgb="FF808080"/>
      </left>
      <right style="medium">
        <color rgb="FF000000"/>
      </right>
      <top/>
      <bottom/>
      <diagonal/>
    </border>
    <border>
      <left style="thin">
        <color indexed="64"/>
      </left>
      <right/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rgb="FF808080"/>
      </right>
      <top style="dotted">
        <color rgb="FF808080"/>
      </top>
      <bottom/>
      <diagonal/>
    </border>
    <border>
      <left/>
      <right/>
      <top style="dotted">
        <color rgb="FF808080"/>
      </top>
      <bottom/>
      <diagonal/>
    </border>
    <border>
      <left style="thin">
        <color indexed="64"/>
      </left>
      <right/>
      <top style="dotted">
        <color rgb="FF808080"/>
      </top>
      <bottom/>
      <diagonal/>
    </border>
    <border>
      <left/>
      <right style="thin">
        <color indexed="64"/>
      </right>
      <top style="dotted">
        <color rgb="FF808080"/>
      </top>
      <bottom/>
      <diagonal/>
    </border>
    <border>
      <left/>
      <right style="medium">
        <color rgb="FF808080"/>
      </right>
      <top style="dotted">
        <color rgb="FF808080"/>
      </top>
      <bottom/>
      <diagonal/>
    </border>
    <border>
      <left style="thin">
        <color indexed="64"/>
      </left>
      <right style="thin">
        <color rgb="FF808080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 style="medium">
        <color rgb="FF000000"/>
      </top>
      <bottom style="hair">
        <color indexed="64"/>
      </bottom>
      <diagonal/>
    </border>
    <border>
      <left/>
      <right style="medium">
        <color rgb="FF80808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/>
      <top style="dotted">
        <color rgb="FF808080"/>
      </top>
      <bottom style="medium">
        <color rgb="FF000000"/>
      </bottom>
      <diagonal/>
    </border>
    <border>
      <left/>
      <right/>
      <top style="dotted">
        <color rgb="FF808080"/>
      </top>
      <bottom style="medium">
        <color rgb="FF000000"/>
      </bottom>
      <diagonal/>
    </border>
    <border>
      <left/>
      <right style="thin">
        <color indexed="64"/>
      </right>
      <top style="dotted">
        <color rgb="FF80808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dotted">
        <color rgb="FF808080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dotted">
        <color rgb="FF808080"/>
      </top>
      <bottom style="dotted">
        <color rgb="FF808080"/>
      </bottom>
      <diagonal/>
    </border>
    <border>
      <left/>
      <right style="medium">
        <color rgb="FF808080"/>
      </right>
      <top style="dotted">
        <color rgb="FF808080"/>
      </top>
      <bottom style="medium">
        <color indexed="64"/>
      </bottom>
      <diagonal/>
    </border>
    <border>
      <left style="thin">
        <color rgb="FF000000"/>
      </left>
      <right/>
      <top style="dotted">
        <color rgb="FF808080"/>
      </top>
      <bottom style="medium">
        <color rgb="FF000000"/>
      </bottom>
      <diagonal/>
    </border>
    <border>
      <left/>
      <right style="thin">
        <color rgb="FF000000"/>
      </right>
      <top style="dotted">
        <color rgb="FF808080"/>
      </top>
      <bottom style="medium">
        <color rgb="FF000000"/>
      </bottom>
      <diagonal/>
    </border>
    <border>
      <left/>
      <right style="medium">
        <color rgb="FF808080"/>
      </right>
      <top style="dotted">
        <color rgb="FF80808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thin">
        <color rgb="FF000000"/>
      </left>
      <right/>
      <top style="dotted">
        <color rgb="FF80808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dotted">
        <color rgb="FF808080"/>
      </bottom>
      <diagonal/>
    </border>
    <border>
      <left/>
      <right style="thin">
        <color indexed="64"/>
      </right>
      <top/>
      <bottom style="dotted">
        <color rgb="FF808080"/>
      </bottom>
      <diagonal/>
    </border>
    <border>
      <left style="thin">
        <color rgb="FF000000"/>
      </left>
      <right/>
      <top style="dotted">
        <color rgb="FF808080"/>
      </top>
      <bottom/>
      <diagonal/>
    </border>
    <border>
      <left/>
      <right style="thin">
        <color rgb="FF000000"/>
      </right>
      <top style="dotted">
        <color rgb="FF808080"/>
      </top>
      <bottom/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23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23"/>
      </right>
      <top style="dotted">
        <color indexed="64"/>
      </top>
      <bottom/>
      <diagonal/>
    </border>
    <border>
      <left/>
      <right style="thin">
        <color indexed="23"/>
      </right>
      <top style="dotted">
        <color indexed="64"/>
      </top>
      <bottom style="dashed">
        <color indexed="23"/>
      </bottom>
      <diagonal/>
    </border>
    <border>
      <left/>
      <right/>
      <top style="dotted">
        <color indexed="64"/>
      </top>
      <bottom style="dashed">
        <color indexed="23"/>
      </bottom>
      <diagonal/>
    </border>
    <border>
      <left/>
      <right style="medium">
        <color indexed="64"/>
      </right>
      <top style="dotted">
        <color indexed="64"/>
      </top>
      <bottom style="dashed">
        <color indexed="23"/>
      </bottom>
      <diagonal/>
    </border>
    <border>
      <left style="thin">
        <color indexed="23"/>
      </left>
      <right/>
      <top/>
      <bottom style="dashed">
        <color indexed="23"/>
      </bottom>
      <diagonal/>
    </border>
    <border>
      <left style="thin">
        <color indexed="64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64"/>
      </right>
      <top style="double">
        <color indexed="23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double">
        <color indexed="23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23"/>
      </top>
      <bottom style="dashed">
        <color indexed="64"/>
      </bottom>
      <diagonal/>
    </border>
    <border>
      <left style="thin">
        <color indexed="23"/>
      </left>
      <right/>
      <top style="double">
        <color indexed="23"/>
      </top>
      <bottom style="dotted">
        <color indexed="64"/>
      </bottom>
      <diagonal/>
    </border>
    <border>
      <left/>
      <right/>
      <top style="double">
        <color indexed="23"/>
      </top>
      <bottom style="dotted">
        <color indexed="64"/>
      </bottom>
      <diagonal/>
    </border>
    <border>
      <left/>
      <right style="thin">
        <color indexed="23"/>
      </right>
      <top style="double">
        <color indexed="23"/>
      </top>
      <bottom style="dotted">
        <color indexed="64"/>
      </bottom>
      <diagonal/>
    </border>
    <border>
      <left/>
      <right style="medium">
        <color indexed="64"/>
      </right>
      <top style="double">
        <color indexed="23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/>
      <top style="dotted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23"/>
      </top>
      <bottom style="medium">
        <color indexed="64"/>
      </bottom>
      <diagonal/>
    </border>
    <border>
      <left/>
      <right/>
      <top style="dotted">
        <color indexed="23"/>
      </top>
      <bottom style="medium">
        <color indexed="64"/>
      </bottom>
      <diagonal/>
    </border>
    <border>
      <left/>
      <right style="thin">
        <color indexed="23"/>
      </right>
      <top style="dotted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/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dashed">
        <color indexed="23"/>
      </bottom>
      <diagonal/>
    </border>
    <border>
      <left style="thin">
        <color indexed="23"/>
      </left>
      <right style="thin">
        <color auto="1"/>
      </right>
      <top style="double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double">
        <color indexed="23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double">
        <color indexed="23"/>
      </top>
      <bottom style="medium">
        <color indexed="23"/>
      </bottom>
      <diagonal/>
    </border>
    <border>
      <left/>
      <right style="thin">
        <color auto="1"/>
      </right>
      <top style="double">
        <color indexed="23"/>
      </top>
      <bottom style="medium">
        <color indexed="23"/>
      </bottom>
      <diagonal/>
    </border>
    <border>
      <left style="thin">
        <color auto="1"/>
      </left>
      <right/>
      <top style="double">
        <color indexed="23"/>
      </top>
      <bottom style="medium">
        <color indexed="23"/>
      </bottom>
      <diagonal/>
    </border>
    <border>
      <left style="thin">
        <color theme="1" tint="0.499984740745262"/>
      </left>
      <right/>
      <top style="medium">
        <color indexed="23"/>
      </top>
      <bottom/>
      <diagonal/>
    </border>
    <border>
      <left style="thin">
        <color rgb="FF808080"/>
      </left>
      <right/>
      <top style="medium">
        <color indexed="23"/>
      </top>
      <bottom style="hair">
        <color rgb="FF000000"/>
      </bottom>
      <diagonal/>
    </border>
    <border>
      <left/>
      <right/>
      <top style="medium">
        <color indexed="23"/>
      </top>
      <bottom style="hair">
        <color rgb="FF000000"/>
      </bottom>
      <diagonal/>
    </border>
    <border>
      <left/>
      <right style="thin">
        <color rgb="FF808080"/>
      </right>
      <top style="medium">
        <color indexed="23"/>
      </top>
      <bottom style="hair">
        <color rgb="FF000000"/>
      </bottom>
      <diagonal/>
    </border>
    <border>
      <left style="thin">
        <color theme="1" tint="0.499984740745262"/>
      </left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indexed="23"/>
      </right>
      <top style="dotted">
        <color rgb="FF808080"/>
      </top>
      <bottom style="dotted">
        <color rgb="FF808080"/>
      </bottom>
      <diagonal/>
    </border>
    <border>
      <left style="thin">
        <color theme="1" tint="0.499984740745262"/>
      </left>
      <right/>
      <top style="dotted">
        <color rgb="FF808080"/>
      </top>
      <bottom/>
      <diagonal/>
    </border>
    <border>
      <left style="thin">
        <color rgb="FF808080"/>
      </left>
      <right/>
      <top style="dotted">
        <color rgb="FF808080"/>
      </top>
      <bottom/>
      <diagonal/>
    </border>
    <border>
      <left/>
      <right style="thin">
        <color rgb="FF808080"/>
      </right>
      <top style="dotted">
        <color rgb="FF808080"/>
      </top>
      <bottom/>
      <diagonal/>
    </border>
    <border>
      <left/>
      <right style="thin">
        <color indexed="23"/>
      </right>
      <top style="dotted">
        <color rgb="FF808080"/>
      </top>
      <bottom/>
      <diagonal/>
    </border>
    <border>
      <left style="thin">
        <color theme="1" tint="0.499984740745262"/>
      </left>
      <right/>
      <top style="double">
        <color theme="1" tint="0.499984740745262"/>
      </top>
      <bottom style="medium">
        <color theme="1" tint="0.499984740745262"/>
      </bottom>
      <diagonal/>
    </border>
    <border>
      <left/>
      <right/>
      <top style="double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medium">
        <color theme="1" tint="0.499984740745262"/>
      </bottom>
      <diagonal/>
    </border>
    <border>
      <left style="thin">
        <color rgb="FF808080"/>
      </left>
      <right/>
      <top style="double">
        <color theme="1" tint="0.499984740745262"/>
      </top>
      <bottom style="medium">
        <color theme="1" tint="0.499984740745262"/>
      </bottom>
      <diagonal/>
    </border>
    <border>
      <left/>
      <right style="thin">
        <color rgb="FF808080"/>
      </right>
      <top style="double">
        <color theme="1" tint="0.499984740745262"/>
      </top>
      <bottom style="medium">
        <color theme="1" tint="0.499984740745262"/>
      </bottom>
      <diagonal/>
    </border>
    <border>
      <left/>
      <right style="thin">
        <color indexed="23"/>
      </right>
      <top style="double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tted">
        <color rgb="FF808080"/>
      </top>
      <bottom style="dotted">
        <color rgb="FF808080"/>
      </bottom>
      <diagonal/>
    </border>
    <border>
      <left/>
      <right style="thin">
        <color theme="1" tint="0.499984740745262"/>
      </right>
      <top style="dotted">
        <color rgb="FF808080"/>
      </top>
      <bottom/>
      <diagonal/>
    </border>
    <border>
      <left style="thin">
        <color indexed="23"/>
      </left>
      <right style="thin">
        <color auto="1"/>
      </right>
      <top style="double">
        <color rgb="FF808080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double">
        <color rgb="FF808080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double">
        <color rgb="FF808080"/>
      </top>
      <bottom style="medium">
        <color indexed="23"/>
      </bottom>
      <diagonal/>
    </border>
    <border>
      <left style="thin">
        <color rgb="FF808080"/>
      </left>
      <right/>
      <top style="medium">
        <color indexed="23"/>
      </top>
      <bottom/>
      <diagonal/>
    </border>
    <border>
      <left style="thin">
        <color indexed="23"/>
      </left>
      <right style="thin">
        <color auto="1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medium">
        <color indexed="23"/>
      </bottom>
      <diagonal/>
    </border>
    <border>
      <left style="thin">
        <color auto="1"/>
      </left>
      <right style="thin">
        <color indexed="23"/>
      </right>
      <top/>
      <bottom style="medium">
        <color indexed="23"/>
      </bottom>
      <diagonal/>
    </border>
    <border>
      <left style="thin">
        <color auto="1"/>
      </left>
      <right/>
      <top/>
      <bottom style="medium">
        <color indexed="23"/>
      </bottom>
      <diagonal/>
    </border>
    <border>
      <left style="thin">
        <color auto="1"/>
      </left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/>
      <diagonal/>
    </border>
    <border>
      <left style="thin">
        <color indexed="64"/>
      </left>
      <right/>
      <top style="medium">
        <color indexed="23"/>
      </top>
      <bottom style="dotted">
        <color theme="0" tint="-0.499984740745262"/>
      </bottom>
      <diagonal/>
    </border>
    <border>
      <left/>
      <right/>
      <top style="medium">
        <color indexed="23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23"/>
      </top>
      <bottom style="dotted">
        <color theme="0" tint="-0.499984740745262"/>
      </bottom>
      <diagonal/>
    </border>
    <border>
      <left/>
      <right style="medium">
        <color indexed="23"/>
      </right>
      <top style="medium">
        <color indexed="23"/>
      </top>
      <bottom style="dotted">
        <color theme="0" tint="-0.499984740745262"/>
      </bottom>
      <diagonal/>
    </border>
    <border>
      <left style="thin">
        <color indexed="23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/>
      <top/>
      <bottom style="dashed">
        <color indexed="23"/>
      </bottom>
      <diagonal/>
    </border>
    <border>
      <left/>
      <right/>
      <top/>
      <bottom style="dashed">
        <color indexed="23"/>
      </bottom>
      <diagonal/>
    </border>
    <border>
      <left/>
      <right style="thin">
        <color indexed="64"/>
      </right>
      <top/>
      <bottom style="dashed">
        <color indexed="23"/>
      </bottom>
      <diagonal/>
    </border>
    <border>
      <left/>
      <right style="medium">
        <color indexed="23"/>
      </right>
      <top/>
      <bottom style="dashed">
        <color indexed="23"/>
      </bottom>
      <diagonal/>
    </border>
    <border>
      <left style="thin">
        <color indexed="23"/>
      </left>
      <right style="thin">
        <color indexed="64"/>
      </right>
      <top style="dashed">
        <color indexed="23"/>
      </top>
      <bottom style="dotted">
        <color indexed="23"/>
      </bottom>
      <diagonal/>
    </border>
    <border>
      <left style="thin">
        <color indexed="64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indexed="64"/>
      </right>
      <top style="dash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64"/>
      </right>
      <top style="dotted">
        <color indexed="23"/>
      </top>
      <bottom style="medium">
        <color theme="0" tint="-0.499984740745262"/>
      </bottom>
      <diagonal/>
    </border>
    <border>
      <left style="thin">
        <color indexed="64"/>
      </left>
      <right/>
      <top style="dotted">
        <color indexed="23"/>
      </top>
      <bottom/>
      <diagonal/>
    </border>
    <border>
      <left/>
      <right style="thin">
        <color indexed="64"/>
      </right>
      <top style="dotted">
        <color indexed="23"/>
      </top>
      <bottom/>
      <diagonal/>
    </border>
    <border>
      <left style="medium">
        <color indexed="23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rgb="FF00000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000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0" tint="-0.499984740745262"/>
      </top>
      <bottom/>
      <diagonal/>
    </border>
    <border>
      <left style="thin">
        <color indexed="23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 style="dashed">
        <color indexed="23"/>
      </bottom>
      <diagonal/>
    </border>
    <border>
      <left/>
      <right style="thin">
        <color indexed="64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indexed="23"/>
      </right>
      <top style="medium">
        <color theme="0" tint="-0.499984740745262"/>
      </top>
      <bottom/>
      <diagonal/>
    </border>
    <border>
      <left/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/>
      <top style="dotted">
        <color indexed="23"/>
      </top>
      <bottom style="medium">
        <color theme="0" tint="-0.499984740745262"/>
      </bottom>
      <diagonal/>
    </border>
    <border>
      <left/>
      <right/>
      <top style="dotted">
        <color indexed="23"/>
      </top>
      <bottom style="medium">
        <color theme="0" tint="-0.499984740745262"/>
      </bottom>
      <diagonal/>
    </border>
    <border>
      <left/>
      <right style="thin">
        <color indexed="64"/>
      </right>
      <top style="dotted">
        <color indexed="23"/>
      </top>
      <bottom style="medium">
        <color theme="0" tint="-0.499984740745262"/>
      </bottom>
      <diagonal/>
    </border>
    <border>
      <left/>
      <right style="medium">
        <color indexed="23"/>
      </right>
      <top style="dotted">
        <color indexed="23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23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dashed">
        <color indexed="23"/>
      </bottom>
      <diagonal/>
    </border>
    <border>
      <left/>
      <right style="medium">
        <color indexed="23"/>
      </right>
      <top style="medium">
        <color theme="0" tint="-0.499984740745262"/>
      </top>
      <bottom style="dashed">
        <color indexed="23"/>
      </bottom>
      <diagonal/>
    </border>
    <border>
      <left style="thin">
        <color indexed="64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dashed">
        <color indexed="23"/>
      </bottom>
      <diagonal/>
    </border>
    <border>
      <left style="thin">
        <color indexed="64"/>
      </left>
      <right/>
      <top style="medium">
        <color theme="0" tint="-0.499984740745262"/>
      </top>
      <bottom style="dotted">
        <color indexed="64"/>
      </bottom>
      <diagonal/>
    </border>
    <border>
      <left/>
      <right/>
      <top style="medium">
        <color theme="0" tint="-0.499984740745262"/>
      </top>
      <bottom style="dotted">
        <color indexed="64"/>
      </bottom>
      <diagonal/>
    </border>
    <border>
      <left/>
      <right/>
      <top style="dotted">
        <color rgb="FF808080"/>
      </top>
      <bottom style="medium">
        <color theme="0" tint="-0.499984740745262"/>
      </bottom>
      <diagonal/>
    </border>
    <border>
      <left/>
      <right style="medium">
        <color indexed="23"/>
      </right>
      <top style="dotted">
        <color rgb="FF808080"/>
      </top>
      <bottom style="medium">
        <color theme="0" tint="-0.499984740745262"/>
      </bottom>
      <diagonal/>
    </border>
    <border>
      <left/>
      <right style="medium">
        <color indexed="23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23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indexed="23"/>
      </right>
      <top/>
      <bottom style="medium">
        <color theme="0" tint="-0.499984740745262"/>
      </bottom>
      <diagonal/>
    </border>
    <border>
      <left style="thin">
        <color indexed="23"/>
      </left>
      <right/>
      <top style="dashed">
        <color indexed="23"/>
      </top>
      <bottom style="dotted">
        <color rgb="FF808080"/>
      </bottom>
      <diagonal/>
    </border>
    <border>
      <left/>
      <right/>
      <top style="dashed">
        <color indexed="23"/>
      </top>
      <bottom style="dotted">
        <color rgb="FF808080"/>
      </bottom>
      <diagonal/>
    </border>
    <border>
      <left/>
      <right style="medium">
        <color indexed="23"/>
      </right>
      <top style="dashed">
        <color indexed="23"/>
      </top>
      <bottom style="dotted">
        <color rgb="FF808080"/>
      </bottom>
      <diagonal/>
    </border>
    <border>
      <left style="thin">
        <color rgb="FF808080"/>
      </left>
      <right/>
      <top style="dotted">
        <color rgb="FF808080"/>
      </top>
      <bottom style="medium">
        <color theme="0" tint="-0.499984740745262"/>
      </bottom>
      <diagonal/>
    </border>
    <border>
      <left style="medium">
        <color indexed="23"/>
      </left>
      <right/>
      <top style="dotted">
        <color indexed="23"/>
      </top>
      <bottom style="medium">
        <color theme="0" tint="-0.499984740745262"/>
      </bottom>
      <diagonal/>
    </border>
    <border>
      <left/>
      <right style="thin">
        <color indexed="23"/>
      </right>
      <top style="dashed">
        <color indexed="23"/>
      </top>
      <bottom style="dotted">
        <color rgb="FF808080"/>
      </bottom>
      <diagonal/>
    </border>
    <border>
      <left style="thin">
        <color indexed="23"/>
      </left>
      <right/>
      <top style="dotted">
        <color rgb="FF808080"/>
      </top>
      <bottom style="medium">
        <color theme="0" tint="-0.499984740745262"/>
      </bottom>
      <diagonal/>
    </border>
    <border>
      <left/>
      <right style="thin">
        <color indexed="23"/>
      </right>
      <top style="dotted">
        <color rgb="FF808080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dotted">
        <color indexed="64"/>
      </bottom>
      <diagonal/>
    </border>
    <border>
      <left style="thin">
        <color indexed="23"/>
      </left>
      <right style="thin">
        <color indexed="64"/>
      </right>
      <top style="medium">
        <color theme="0" tint="-0.499984740745262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indexed="23"/>
      </bottom>
      <diagonal/>
    </border>
    <border>
      <left/>
      <right style="thin">
        <color indexed="64"/>
      </right>
      <top style="medium">
        <color theme="0" tint="-0.499984740745262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medium">
        <color indexed="23"/>
      </left>
      <right/>
      <top style="medium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23"/>
      </top>
      <bottom style="dashed">
        <color indexed="23"/>
      </bottom>
      <diagonal/>
    </border>
    <border>
      <left style="thin">
        <color indexed="64"/>
      </left>
      <right/>
      <top style="medium">
        <color indexed="23"/>
      </top>
      <bottom style="dashed">
        <color indexed="23"/>
      </bottom>
      <diagonal/>
    </border>
    <border>
      <left/>
      <right style="medium">
        <color indexed="23"/>
      </right>
      <top style="medium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theme="0" tint="-0.499984740745262"/>
      </left>
      <right/>
      <top style="medium">
        <color rgb="FF808080"/>
      </top>
      <bottom style="medium">
        <color rgb="FF808080"/>
      </bottom>
      <diagonal/>
    </border>
    <border>
      <left/>
      <right style="thin">
        <color rgb="FF00000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thin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 style="thin">
        <color rgb="FF808080"/>
      </right>
      <top/>
      <bottom/>
      <diagonal/>
    </border>
    <border>
      <left style="medium">
        <color rgb="FF808080"/>
      </left>
      <right style="thin">
        <color rgb="FF808080"/>
      </right>
      <top/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uble">
        <color rgb="FF808080"/>
      </bottom>
      <diagonal/>
    </border>
    <border>
      <left/>
      <right/>
      <top style="dotted">
        <color rgb="FF808080"/>
      </top>
      <bottom style="double">
        <color rgb="FF808080"/>
      </bottom>
      <diagonal/>
    </border>
    <border>
      <left style="thin">
        <color rgb="FF808080"/>
      </left>
      <right/>
      <top style="dotted">
        <color rgb="FF808080"/>
      </top>
      <bottom style="double">
        <color rgb="FF808080"/>
      </bottom>
      <diagonal/>
    </border>
    <border>
      <left/>
      <right style="thin">
        <color rgb="FF808080"/>
      </right>
      <top style="dotted">
        <color rgb="FF808080"/>
      </top>
      <bottom style="double">
        <color rgb="FF808080"/>
      </bottom>
      <diagonal/>
    </border>
    <border>
      <left style="thin">
        <color rgb="FF808080"/>
      </left>
      <right/>
      <top/>
      <bottom style="double">
        <color rgb="FF808080"/>
      </bottom>
      <diagonal/>
    </border>
    <border>
      <left/>
      <right/>
      <top/>
      <bottom style="double">
        <color rgb="FF808080"/>
      </bottom>
      <diagonal/>
    </border>
    <border>
      <left/>
      <right style="thin">
        <color rgb="FF808080"/>
      </right>
      <top/>
      <bottom style="double">
        <color rgb="FF808080"/>
      </bottom>
      <diagonal/>
    </border>
    <border>
      <left/>
      <right style="medium">
        <color rgb="FF808080"/>
      </right>
      <top style="dotted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/>
      <bottom style="double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rgb="FF808080"/>
      </left>
      <right/>
      <top/>
      <bottom style="dotted">
        <color rgb="FF808080"/>
      </bottom>
      <diagonal/>
    </border>
    <border>
      <left/>
      <right style="thin">
        <color rgb="FF808080"/>
      </right>
      <top/>
      <bottom style="dotted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/>
      <right style="thin">
        <color rgb="FF000000"/>
      </right>
      <top/>
      <bottom style="medium">
        <color rgb="FF808080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dashed">
        <color indexed="23"/>
      </bottom>
      <diagonal/>
    </border>
    <border>
      <left/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/>
      <top style="double">
        <color indexed="23"/>
      </top>
      <bottom style="dashed">
        <color indexed="23"/>
      </bottom>
      <diagonal/>
    </border>
    <border>
      <left/>
      <right style="medium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auto="1"/>
      </left>
      <right style="thin">
        <color indexed="23"/>
      </right>
      <top/>
      <bottom/>
      <diagonal/>
    </border>
    <border>
      <left style="thin">
        <color auto="1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auto="1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 style="thin">
        <color auto="1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 style="thin">
        <color indexed="64"/>
      </left>
      <right/>
      <top style="medium">
        <color rgb="FF808080"/>
      </top>
      <bottom/>
      <diagonal/>
    </border>
    <border>
      <left/>
      <right style="thin">
        <color indexed="64"/>
      </right>
      <top style="medium">
        <color rgb="FF808080"/>
      </top>
      <bottom/>
      <diagonal/>
    </border>
    <border>
      <left style="thin">
        <color indexed="64"/>
      </left>
      <right/>
      <top style="dotted">
        <color rgb="FF808080"/>
      </top>
      <bottom style="double">
        <color rgb="FF808080"/>
      </bottom>
      <diagonal/>
    </border>
    <border>
      <left/>
      <right style="thin">
        <color indexed="64"/>
      </right>
      <top style="dotted">
        <color rgb="FF808080"/>
      </top>
      <bottom style="double">
        <color rgb="FF808080"/>
      </bottom>
      <diagonal/>
    </border>
    <border>
      <left style="thin">
        <color rgb="FF808080"/>
      </left>
      <right/>
      <top style="double">
        <color rgb="FF808080"/>
      </top>
      <bottom style="medium">
        <color rgb="FF808080"/>
      </bottom>
      <diagonal/>
    </border>
    <border>
      <left/>
      <right/>
      <top style="double">
        <color rgb="FF808080"/>
      </top>
      <bottom style="medium">
        <color rgb="FF808080"/>
      </bottom>
      <diagonal/>
    </border>
    <border>
      <left/>
      <right style="medium">
        <color rgb="FF808080"/>
      </right>
      <top style="double">
        <color rgb="FF808080"/>
      </top>
      <bottom style="medium">
        <color rgb="FF808080"/>
      </bottom>
      <diagonal/>
    </border>
    <border>
      <left/>
      <right style="thin">
        <color indexed="64"/>
      </right>
      <top style="dotted">
        <color indexed="64"/>
      </top>
      <bottom style="dashed">
        <color indexed="23"/>
      </bottom>
      <diagonal/>
    </border>
  </borders>
  <cellStyleXfs count="227">
    <xf numFmtId="0" fontId="0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/>
  </cellStyleXfs>
  <cellXfs count="1108">
    <xf numFmtId="0" fontId="0" fillId="0" borderId="0" xfId="0"/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wrapText="1"/>
    </xf>
    <xf numFmtId="0" fontId="11" fillId="0" borderId="2" xfId="0" applyFont="1" applyBorder="1"/>
    <xf numFmtId="56" fontId="11" fillId="0" borderId="3" xfId="0" applyNumberFormat="1" applyFont="1" applyBorder="1" applyAlignment="1">
      <alignment horizontal="left"/>
    </xf>
    <xf numFmtId="0" fontId="12" fillId="0" borderId="4" xfId="0" applyFont="1" applyBorder="1"/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9" fontId="12" fillId="0" borderId="11" xfId="0" applyNumberFormat="1" applyFont="1" applyBorder="1"/>
    <xf numFmtId="0" fontId="11" fillId="0" borderId="12" xfId="0" applyFont="1" applyBorder="1" applyAlignment="1">
      <alignment horizontal="center"/>
    </xf>
    <xf numFmtId="0" fontId="12" fillId="0" borderId="13" xfId="0" applyFont="1" applyBorder="1"/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 applyAlignment="1">
      <alignment horizontal="center"/>
    </xf>
    <xf numFmtId="0" fontId="12" fillId="0" borderId="19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2" borderId="24" xfId="0" applyFont="1" applyFill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/>
    <xf numFmtId="0" fontId="14" fillId="0" borderId="0" xfId="0" applyFont="1" applyAlignment="1">
      <alignment horizontal="center"/>
    </xf>
    <xf numFmtId="56" fontId="11" fillId="0" borderId="30" xfId="0" applyNumberFormat="1" applyFont="1" applyBorder="1" applyAlignment="1">
      <alignment horizontal="left"/>
    </xf>
    <xf numFmtId="0" fontId="13" fillId="0" borderId="0" xfId="0" applyFont="1"/>
    <xf numFmtId="0" fontId="17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49" fontId="12" fillId="0" borderId="34" xfId="0" applyNumberFormat="1" applyFont="1" applyBorder="1"/>
    <xf numFmtId="0" fontId="11" fillId="0" borderId="31" xfId="0" applyFont="1" applyBorder="1"/>
    <xf numFmtId="0" fontId="13" fillId="0" borderId="29" xfId="0" applyFont="1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2" fillId="0" borderId="38" xfId="0" applyFont="1" applyBorder="1" applyAlignment="1">
      <alignment horizontal="center"/>
    </xf>
    <xf numFmtId="56" fontId="11" fillId="0" borderId="3" xfId="0" applyNumberFormat="1" applyFont="1" applyBorder="1" applyAlignment="1">
      <alignment horizontal="left" shrinkToFit="1"/>
    </xf>
    <xf numFmtId="0" fontId="13" fillId="0" borderId="35" xfId="0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shrinkToFit="1"/>
    </xf>
    <xf numFmtId="49" fontId="12" fillId="0" borderId="34" xfId="0" applyNumberFormat="1" applyFont="1" applyBorder="1" applyAlignment="1">
      <alignment horizontal="center"/>
    </xf>
    <xf numFmtId="56" fontId="11" fillId="0" borderId="30" xfId="0" applyNumberFormat="1" applyFont="1" applyBorder="1" applyAlignment="1">
      <alignment horizontal="left" shrinkToFit="1"/>
    </xf>
    <xf numFmtId="0" fontId="13" fillId="0" borderId="0" xfId="0" applyFont="1" applyAlignment="1">
      <alignment horizontal="center" shrinkToFi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0" fillId="0" borderId="0" xfId="0" applyFont="1"/>
    <xf numFmtId="0" fontId="11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53" xfId="0" applyFont="1" applyBorder="1" applyAlignment="1">
      <alignment horizontal="center" shrinkToFi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0" borderId="9" xfId="0" applyNumberFormat="1" applyFont="1" applyBorder="1" applyAlignment="1">
      <alignment horizontal="center"/>
    </xf>
    <xf numFmtId="49" fontId="15" fillId="0" borderId="29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2" fillId="0" borderId="59" xfId="0" applyNumberFormat="1" applyFont="1" applyBorder="1"/>
    <xf numFmtId="49" fontId="13" fillId="0" borderId="11" xfId="0" applyNumberFormat="1" applyFont="1" applyBorder="1"/>
    <xf numFmtId="49" fontId="23" fillId="0" borderId="11" xfId="0" applyNumberFormat="1" applyFont="1" applyBorder="1"/>
    <xf numFmtId="49" fontId="13" fillId="0" borderId="34" xfId="0" applyNumberFormat="1" applyFont="1" applyBorder="1" applyAlignment="1">
      <alignment horizontal="center"/>
    </xf>
    <xf numFmtId="0" fontId="9" fillId="0" borderId="36" xfId="0" applyFont="1" applyBorder="1"/>
    <xf numFmtId="0" fontId="11" fillId="0" borderId="6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14" fontId="26" fillId="0" borderId="68" xfId="0" applyNumberFormat="1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 textRotation="255" wrapText="1"/>
    </xf>
    <xf numFmtId="0" fontId="28" fillId="0" borderId="0" xfId="0" applyFont="1"/>
    <xf numFmtId="0" fontId="6" fillId="0" borderId="0" xfId="0" applyFont="1"/>
    <xf numFmtId="0" fontId="29" fillId="4" borderId="70" xfId="0" applyFont="1" applyFill="1" applyBorder="1" applyAlignment="1">
      <alignment horizontal="center"/>
    </xf>
    <xf numFmtId="0" fontId="30" fillId="4" borderId="71" xfId="0" applyFont="1" applyFill="1" applyBorder="1" applyAlignment="1">
      <alignment horizontal="center" vertical="center"/>
    </xf>
    <xf numFmtId="0" fontId="29" fillId="4" borderId="72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31" fillId="0" borderId="73" xfId="0" applyFont="1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textRotation="255" wrapText="1"/>
    </xf>
    <xf numFmtId="0" fontId="29" fillId="4" borderId="74" xfId="0" applyFont="1" applyFill="1" applyBorder="1" applyAlignment="1">
      <alignment horizontal="center"/>
    </xf>
    <xf numFmtId="0" fontId="30" fillId="4" borderId="36" xfId="0" applyFont="1" applyFill="1" applyBorder="1" applyAlignment="1">
      <alignment horizontal="center" vertical="center"/>
    </xf>
    <xf numFmtId="0" fontId="29" fillId="4" borderId="75" xfId="0" applyFont="1" applyFill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/>
    </xf>
    <xf numFmtId="0" fontId="0" fillId="0" borderId="68" xfId="0" applyBorder="1" applyAlignment="1">
      <alignment horizontal="right"/>
    </xf>
    <xf numFmtId="0" fontId="0" fillId="0" borderId="0" xfId="0" applyAlignment="1">
      <alignment horizontal="right"/>
    </xf>
    <xf numFmtId="0" fontId="31" fillId="0" borderId="68" xfId="0" applyFont="1" applyBorder="1" applyAlignment="1">
      <alignment horizontal="right"/>
    </xf>
    <xf numFmtId="2" fontId="6" fillId="0" borderId="0" xfId="0" applyNumberFormat="1" applyFont="1"/>
    <xf numFmtId="0" fontId="0" fillId="0" borderId="6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9" fillId="0" borderId="66" xfId="0" applyFont="1" applyBorder="1" applyAlignment="1">
      <alignment horizontal="center"/>
    </xf>
    <xf numFmtId="0" fontId="32" fillId="0" borderId="37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4" borderId="70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31" fillId="0" borderId="68" xfId="0" applyFont="1" applyBorder="1" applyAlignment="1">
      <alignment horizontal="center"/>
    </xf>
    <xf numFmtId="0" fontId="29" fillId="4" borderId="74" xfId="0" applyFont="1" applyFill="1" applyBorder="1" applyAlignment="1">
      <alignment horizontal="center" vertical="center"/>
    </xf>
    <xf numFmtId="0" fontId="21" fillId="0" borderId="73" xfId="0" applyFont="1" applyBorder="1" applyAlignment="1">
      <alignment horizontal="center"/>
    </xf>
    <xf numFmtId="0" fontId="30" fillId="0" borderId="37" xfId="0" applyFont="1" applyBorder="1" applyAlignment="1">
      <alignment horizontal="center" vertical="center"/>
    </xf>
    <xf numFmtId="0" fontId="29" fillId="4" borderId="69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1" fillId="0" borderId="76" xfId="0" applyFont="1" applyBorder="1" applyAlignment="1">
      <alignment horizontal="center"/>
    </xf>
    <xf numFmtId="0" fontId="6" fillId="0" borderId="66" xfId="0" applyFont="1" applyBorder="1"/>
    <xf numFmtId="0" fontId="6" fillId="0" borderId="37" xfId="0" applyFont="1" applyBorder="1"/>
    <xf numFmtId="0" fontId="6" fillId="0" borderId="67" xfId="0" applyFont="1" applyBorder="1"/>
    <xf numFmtId="0" fontId="29" fillId="0" borderId="7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4" borderId="71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9" fillId="4" borderId="64" xfId="0" applyFont="1" applyFill="1" applyBorder="1" applyAlignment="1">
      <alignment horizontal="center" vertical="center"/>
    </xf>
    <xf numFmtId="0" fontId="29" fillId="0" borderId="71" xfId="0" applyFont="1" applyBorder="1" applyAlignment="1">
      <alignment horizontal="center"/>
    </xf>
    <xf numFmtId="0" fontId="30" fillId="0" borderId="71" xfId="0" applyFont="1" applyBorder="1" applyAlignment="1">
      <alignment horizontal="center" vertical="center"/>
    </xf>
    <xf numFmtId="0" fontId="0" fillId="0" borderId="73" xfId="0" applyBorder="1" applyAlignment="1">
      <alignment horizontal="right"/>
    </xf>
    <xf numFmtId="0" fontId="31" fillId="0" borderId="73" xfId="0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1" fillId="0" borderId="77" xfId="0" applyFont="1" applyBorder="1" applyAlignment="1">
      <alignment horizontal="center"/>
    </xf>
    <xf numFmtId="0" fontId="0" fillId="0" borderId="77" xfId="0" applyBorder="1" applyAlignment="1">
      <alignment horizontal="right"/>
    </xf>
    <xf numFmtId="0" fontId="31" fillId="0" borderId="77" xfId="0" applyFont="1" applyBorder="1" applyAlignment="1">
      <alignment horizontal="right"/>
    </xf>
    <xf numFmtId="0" fontId="0" fillId="0" borderId="77" xfId="0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1" fillId="0" borderId="76" xfId="0" applyFont="1" applyBorder="1" applyAlignment="1">
      <alignment horizontal="right"/>
    </xf>
    <xf numFmtId="0" fontId="0" fillId="0" borderId="73" xfId="0" applyBorder="1" applyAlignment="1">
      <alignment horizontal="center"/>
    </xf>
    <xf numFmtId="0" fontId="0" fillId="0" borderId="76" xfId="0" applyBorder="1" applyAlignment="1">
      <alignment horizontal="right"/>
    </xf>
    <xf numFmtId="0" fontId="24" fillId="0" borderId="0" xfId="0" applyFont="1"/>
    <xf numFmtId="0" fontId="11" fillId="0" borderId="71" xfId="0" applyFont="1" applyBorder="1" applyAlignment="1">
      <alignment horizontal="right"/>
    </xf>
    <xf numFmtId="0" fontId="31" fillId="0" borderId="71" xfId="0" applyFont="1" applyBorder="1" applyAlignment="1">
      <alignment horizontal="right"/>
    </xf>
    <xf numFmtId="2" fontId="0" fillId="0" borderId="0" xfId="0" applyNumberForma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shrinkToFit="1"/>
    </xf>
    <xf numFmtId="0" fontId="2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1" fillId="0" borderId="0" xfId="0" applyFont="1"/>
    <xf numFmtId="0" fontId="21" fillId="0" borderId="36" xfId="0" applyFont="1" applyBorder="1"/>
    <xf numFmtId="0" fontId="13" fillId="0" borderId="66" xfId="0" applyFont="1" applyBorder="1" applyAlignment="1">
      <alignment horizontal="center" vertical="center"/>
    </xf>
    <xf numFmtId="14" fontId="26" fillId="0" borderId="68" xfId="0" applyNumberFormat="1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textRotation="255" wrapText="1"/>
    </xf>
    <xf numFmtId="0" fontId="21" fillId="0" borderId="68" xfId="0" applyFont="1" applyBorder="1" applyAlignment="1">
      <alignment horizontal="center" vertical="center" textRotation="255" wrapText="1"/>
    </xf>
    <xf numFmtId="0" fontId="17" fillId="0" borderId="69" xfId="0" applyFont="1" applyBorder="1" applyAlignment="1">
      <alignment horizontal="center" vertical="center" textRotation="255" wrapText="1"/>
    </xf>
    <xf numFmtId="0" fontId="32" fillId="4" borderId="70" xfId="0" applyFont="1" applyFill="1" applyBorder="1" applyAlignment="1">
      <alignment horizontal="center"/>
    </xf>
    <xf numFmtId="0" fontId="34" fillId="4" borderId="37" xfId="0" applyFont="1" applyFill="1" applyBorder="1" applyAlignment="1">
      <alignment horizontal="center" vertical="center"/>
    </xf>
    <xf numFmtId="0" fontId="32" fillId="4" borderId="71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21" fillId="0" borderId="68" xfId="0" applyFont="1" applyBorder="1" applyAlignment="1">
      <alignment horizontal="right"/>
    </xf>
    <xf numFmtId="0" fontId="32" fillId="4" borderId="66" xfId="0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32" fillId="4" borderId="70" xfId="0" applyFont="1" applyFill="1" applyBorder="1" applyAlignment="1">
      <alignment horizontal="center" vertical="center"/>
    </xf>
    <xf numFmtId="0" fontId="32" fillId="4" borderId="72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32" fillId="4" borderId="69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center" vertical="center"/>
    </xf>
    <xf numFmtId="0" fontId="35" fillId="0" borderId="0" xfId="0" applyFont="1"/>
    <xf numFmtId="0" fontId="11" fillId="0" borderId="77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36" fillId="0" borderId="0" xfId="0" applyFont="1"/>
    <xf numFmtId="0" fontId="15" fillId="0" borderId="0" xfId="0" applyFont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3" fillId="3" borderId="71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4" borderId="37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68" xfId="0" applyBorder="1"/>
    <xf numFmtId="0" fontId="14" fillId="0" borderId="0" xfId="0" applyFont="1"/>
    <xf numFmtId="0" fontId="38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7" fillId="0" borderId="36" xfId="0" applyFont="1" applyBorder="1"/>
    <xf numFmtId="0" fontId="38" fillId="0" borderId="0" xfId="0" applyFont="1"/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textRotation="255" wrapText="1"/>
    </xf>
    <xf numFmtId="0" fontId="11" fillId="0" borderId="81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textRotation="255" wrapText="1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11" fillId="0" borderId="76" xfId="0" applyFont="1" applyBorder="1" applyAlignment="1">
      <alignment horizontal="right"/>
    </xf>
    <xf numFmtId="0" fontId="21" fillId="0" borderId="76" xfId="0" applyFont="1" applyBorder="1" applyAlignment="1">
      <alignment horizontal="right"/>
    </xf>
    <xf numFmtId="0" fontId="32" fillId="4" borderId="82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39" fillId="0" borderId="68" xfId="0" applyFont="1" applyBorder="1" applyAlignment="1">
      <alignment horizontal="right"/>
    </xf>
    <xf numFmtId="0" fontId="11" fillId="0" borderId="85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32" fillId="4" borderId="78" xfId="0" applyFont="1" applyFill="1" applyBorder="1" applyAlignment="1">
      <alignment horizontal="center" vertical="center"/>
    </xf>
    <xf numFmtId="0" fontId="34" fillId="4" borderId="79" xfId="0" applyFont="1" applyFill="1" applyBorder="1" applyAlignment="1">
      <alignment horizontal="center" vertical="center"/>
    </xf>
    <xf numFmtId="0" fontId="32" fillId="4" borderId="86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11" fillId="0" borderId="81" xfId="0" applyFont="1" applyBorder="1" applyAlignment="1">
      <alignment horizontal="right"/>
    </xf>
    <xf numFmtId="0" fontId="21" fillId="0" borderId="81" xfId="0" applyFont="1" applyBorder="1" applyAlignment="1">
      <alignment horizontal="right"/>
    </xf>
    <xf numFmtId="0" fontId="39" fillId="0" borderId="81" xfId="0" applyFont="1" applyBorder="1" applyAlignment="1">
      <alignment horizontal="right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2" fillId="4" borderId="87" xfId="0" applyFont="1" applyFill="1" applyBorder="1" applyAlignment="1">
      <alignment horizontal="center" vertical="center"/>
    </xf>
    <xf numFmtId="0" fontId="34" fillId="4" borderId="88" xfId="0" applyFont="1" applyFill="1" applyBorder="1" applyAlignment="1">
      <alignment horizontal="center" vertical="center"/>
    </xf>
    <xf numFmtId="0" fontId="32" fillId="4" borderId="88" xfId="0" applyFont="1" applyFill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32" fillId="4" borderId="79" xfId="0" applyFont="1" applyFill="1" applyBorder="1" applyAlignment="1">
      <alignment horizontal="center" vertical="center"/>
    </xf>
    <xf numFmtId="0" fontId="31" fillId="0" borderId="81" xfId="0" applyFont="1" applyBorder="1" applyAlignment="1">
      <alignment horizontal="right"/>
    </xf>
    <xf numFmtId="0" fontId="32" fillId="4" borderId="94" xfId="0" applyFont="1" applyFill="1" applyBorder="1" applyAlignment="1">
      <alignment horizontal="center" vertical="center"/>
    </xf>
    <xf numFmtId="0" fontId="32" fillId="4" borderId="95" xfId="0" applyFont="1" applyFill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21" fillId="4" borderId="79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/>
    </xf>
    <xf numFmtId="0" fontId="34" fillId="4" borderId="36" xfId="0" applyFont="1" applyFill="1" applyBorder="1" applyAlignment="1">
      <alignment horizontal="center" vertical="center"/>
    </xf>
    <xf numFmtId="0" fontId="32" fillId="4" borderId="75" xfId="0" applyFont="1" applyFill="1" applyBorder="1" applyAlignment="1">
      <alignment horizontal="center" vertical="center"/>
    </xf>
    <xf numFmtId="0" fontId="40" fillId="0" borderId="0" xfId="0" applyFont="1"/>
    <xf numFmtId="0" fontId="11" fillId="4" borderId="70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1" fillId="0" borderId="0" xfId="0" applyFont="1"/>
    <xf numFmtId="0" fontId="34" fillId="4" borderId="66" xfId="0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42" fillId="4" borderId="37" xfId="0" applyFont="1" applyFill="1" applyBorder="1" applyAlignment="1">
      <alignment horizontal="center" vertical="center"/>
    </xf>
    <xf numFmtId="0" fontId="19" fillId="0" borderId="0" xfId="0" applyFont="1"/>
    <xf numFmtId="0" fontId="32" fillId="0" borderId="6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0" fillId="0" borderId="71" xfId="0" applyBorder="1"/>
    <xf numFmtId="0" fontId="43" fillId="0" borderId="98" xfId="0" applyFont="1" applyBorder="1"/>
    <xf numFmtId="0" fontId="43" fillId="0" borderId="99" xfId="0" applyFont="1" applyBorder="1" applyAlignment="1">
      <alignment horizontal="center"/>
    </xf>
    <xf numFmtId="0" fontId="44" fillId="0" borderId="100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6" fillId="0" borderId="102" xfId="0" applyFont="1" applyBorder="1"/>
    <xf numFmtId="0" fontId="43" fillId="0" borderId="104" xfId="0" applyFont="1" applyBorder="1" applyAlignment="1">
      <alignment horizontal="center"/>
    </xf>
    <xf numFmtId="0" fontId="43" fillId="0" borderId="102" xfId="0" applyFont="1" applyBorder="1" applyAlignment="1">
      <alignment horizontal="center"/>
    </xf>
    <xf numFmtId="0" fontId="6" fillId="0" borderId="106" xfId="0" applyFont="1" applyBorder="1"/>
    <xf numFmtId="49" fontId="44" fillId="0" borderId="107" xfId="0" applyNumberFormat="1" applyFont="1" applyBorder="1"/>
    <xf numFmtId="0" fontId="43" fillId="0" borderId="108" xfId="0" applyFont="1" applyBorder="1"/>
    <xf numFmtId="0" fontId="43" fillId="0" borderId="109" xfId="0" applyFont="1" applyBorder="1" applyAlignment="1">
      <alignment horizontal="left"/>
    </xf>
    <xf numFmtId="0" fontId="44" fillId="0" borderId="110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45" fillId="0" borderId="111" xfId="0" applyFont="1" applyBorder="1" applyAlignment="1">
      <alignment horizontal="center"/>
    </xf>
    <xf numFmtId="0" fontId="45" fillId="0" borderId="112" xfId="0" applyFont="1" applyBorder="1" applyAlignment="1">
      <alignment horizontal="center"/>
    </xf>
    <xf numFmtId="0" fontId="45" fillId="0" borderId="113" xfId="0" applyFont="1" applyBorder="1" applyAlignment="1">
      <alignment horizontal="center"/>
    </xf>
    <xf numFmtId="0" fontId="45" fillId="0" borderId="114" xfId="0" applyFont="1" applyBorder="1" applyAlignment="1">
      <alignment horizontal="center"/>
    </xf>
    <xf numFmtId="0" fontId="45" fillId="0" borderId="115" xfId="0" applyFont="1" applyBorder="1" applyAlignment="1">
      <alignment horizontal="center"/>
    </xf>
    <xf numFmtId="0" fontId="45" fillId="0" borderId="116" xfId="0" applyFont="1" applyBorder="1" applyAlignment="1">
      <alignment horizontal="center"/>
    </xf>
    <xf numFmtId="0" fontId="45" fillId="0" borderId="110" xfId="0" applyFont="1" applyBorder="1" applyAlignment="1">
      <alignment horizontal="center"/>
    </xf>
    <xf numFmtId="0" fontId="45" fillId="0" borderId="117" xfId="0" applyFont="1" applyBorder="1" applyAlignment="1">
      <alignment horizontal="center"/>
    </xf>
    <xf numFmtId="49" fontId="44" fillId="0" borderId="118" xfId="0" applyNumberFormat="1" applyFont="1" applyBorder="1"/>
    <xf numFmtId="0" fontId="43" fillId="0" borderId="108" xfId="0" applyFont="1" applyBorder="1" applyAlignment="1">
      <alignment horizontal="center"/>
    </xf>
    <xf numFmtId="0" fontId="43" fillId="0" borderId="119" xfId="0" applyFont="1" applyBorder="1" applyAlignment="1">
      <alignment horizontal="center"/>
    </xf>
    <xf numFmtId="0" fontId="44" fillId="0" borderId="120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49" fontId="46" fillId="0" borderId="121" xfId="0" applyNumberFormat="1" applyFont="1" applyBorder="1" applyAlignment="1">
      <alignment horizontal="center"/>
    </xf>
    <xf numFmtId="49" fontId="46" fillId="0" borderId="122" xfId="0" applyNumberFormat="1" applyFont="1" applyBorder="1" applyAlignment="1">
      <alignment horizontal="center"/>
    </xf>
    <xf numFmtId="49" fontId="46" fillId="0" borderId="123" xfId="0" applyNumberFormat="1" applyFont="1" applyBorder="1" applyAlignment="1">
      <alignment horizontal="center"/>
    </xf>
    <xf numFmtId="0" fontId="45" fillId="0" borderId="122" xfId="0" applyFont="1" applyBorder="1" applyAlignment="1">
      <alignment horizontal="center"/>
    </xf>
    <xf numFmtId="0" fontId="45" fillId="0" borderId="124" xfId="0" applyFont="1" applyBorder="1" applyAlignment="1">
      <alignment horizontal="center"/>
    </xf>
    <xf numFmtId="49" fontId="44" fillId="0" borderId="125" xfId="0" applyNumberFormat="1" applyFont="1" applyBorder="1"/>
    <xf numFmtId="0" fontId="44" fillId="0" borderId="122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45" fillId="0" borderId="121" xfId="0" applyFont="1" applyBorder="1" applyAlignment="1">
      <alignment horizontal="center"/>
    </xf>
    <xf numFmtId="0" fontId="45" fillId="0" borderId="123" xfId="0" applyFont="1" applyBorder="1" applyAlignment="1">
      <alignment horizontal="center"/>
    </xf>
    <xf numFmtId="0" fontId="6" fillId="0" borderId="122" xfId="0" applyFont="1" applyBorder="1"/>
    <xf numFmtId="0" fontId="43" fillId="0" borderId="127" xfId="0" applyFont="1" applyBorder="1"/>
    <xf numFmtId="0" fontId="43" fillId="0" borderId="128" xfId="0" applyFont="1" applyBorder="1" applyAlignment="1">
      <alignment horizontal="center"/>
    </xf>
    <xf numFmtId="0" fontId="44" fillId="0" borderId="129" xfId="0" applyFont="1" applyBorder="1" applyAlignment="1">
      <alignment horizontal="center"/>
    </xf>
    <xf numFmtId="0" fontId="45" fillId="0" borderId="129" xfId="0" applyFont="1" applyBorder="1" applyAlignment="1">
      <alignment horizontal="center"/>
    </xf>
    <xf numFmtId="0" fontId="6" fillId="0" borderId="129" xfId="0" applyFont="1" applyBorder="1"/>
    <xf numFmtId="49" fontId="44" fillId="0" borderId="133" xfId="0" applyNumberFormat="1" applyFont="1" applyBorder="1"/>
    <xf numFmtId="0" fontId="43" fillId="0" borderId="134" xfId="0" applyFont="1" applyBorder="1"/>
    <xf numFmtId="0" fontId="43" fillId="0" borderId="135" xfId="0" applyFont="1" applyBorder="1" applyAlignment="1">
      <alignment horizontal="center"/>
    </xf>
    <xf numFmtId="0" fontId="43" fillId="0" borderId="105" xfId="0" applyFont="1" applyBorder="1" applyAlignment="1">
      <alignment horizontal="center"/>
    </xf>
    <xf numFmtId="0" fontId="43" fillId="0" borderId="106" xfId="0" applyFont="1" applyBorder="1" applyAlignment="1">
      <alignment horizontal="center"/>
    </xf>
    <xf numFmtId="0" fontId="43" fillId="0" borderId="136" xfId="0" applyFont="1" applyBorder="1" applyAlignment="1">
      <alignment horizontal="left"/>
    </xf>
    <xf numFmtId="0" fontId="44" fillId="0" borderId="137" xfId="0" applyFont="1" applyBorder="1" applyAlignment="1">
      <alignment horizontal="center"/>
    </xf>
    <xf numFmtId="0" fontId="45" fillId="0" borderId="0" xfId="0" applyFont="1" applyAlignment="1">
      <alignment horizontal="center"/>
    </xf>
    <xf numFmtId="49" fontId="46" fillId="0" borderId="138" xfId="0" applyNumberFormat="1" applyFont="1" applyBorder="1" applyAlignment="1">
      <alignment horizontal="center"/>
    </xf>
    <xf numFmtId="0" fontId="45" fillId="0" borderId="69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139" xfId="0" applyFont="1" applyBorder="1" applyAlignment="1">
      <alignment horizontal="center"/>
    </xf>
    <xf numFmtId="49" fontId="44" fillId="0" borderId="140" xfId="0" applyNumberFormat="1" applyFont="1" applyBorder="1"/>
    <xf numFmtId="0" fontId="36" fillId="0" borderId="141" xfId="0" applyFont="1" applyBorder="1" applyAlignment="1">
      <alignment horizontal="center"/>
    </xf>
    <xf numFmtId="0" fontId="6" fillId="0" borderId="124" xfId="0" applyFont="1" applyBorder="1"/>
    <xf numFmtId="0" fontId="43" fillId="0" borderId="142" xfId="0" applyFont="1" applyBorder="1" applyAlignment="1">
      <alignment horizontal="center"/>
    </xf>
    <xf numFmtId="0" fontId="44" fillId="0" borderId="143" xfId="0" applyFont="1" applyBorder="1" applyAlignment="1">
      <alignment horizontal="center"/>
    </xf>
    <xf numFmtId="0" fontId="45" fillId="0" borderId="143" xfId="0" applyFont="1" applyBorder="1" applyAlignment="1">
      <alignment horizontal="center"/>
    </xf>
    <xf numFmtId="0" fontId="6" fillId="0" borderId="143" xfId="0" applyFont="1" applyBorder="1"/>
    <xf numFmtId="0" fontId="6" fillId="0" borderId="146" xfId="0" applyFont="1" applyBorder="1"/>
    <xf numFmtId="0" fontId="44" fillId="0" borderId="102" xfId="0" applyFont="1" applyBorder="1" applyAlignment="1">
      <alignment horizontal="center"/>
    </xf>
    <xf numFmtId="0" fontId="43" fillId="0" borderId="103" xfId="0" applyFont="1" applyBorder="1" applyAlignment="1">
      <alignment horizontal="center"/>
    </xf>
    <xf numFmtId="0" fontId="43" fillId="0" borderId="147" xfId="0" applyFont="1" applyBorder="1" applyAlignment="1">
      <alignment horizontal="left"/>
    </xf>
    <xf numFmtId="0" fontId="45" fillId="0" borderId="148" xfId="0" applyFont="1" applyBorder="1" applyAlignment="1">
      <alignment horizontal="center"/>
    </xf>
    <xf numFmtId="0" fontId="45" fillId="0" borderId="149" xfId="0" applyFont="1" applyBorder="1" applyAlignment="1">
      <alignment horizontal="center"/>
    </xf>
    <xf numFmtId="0" fontId="45" fillId="0" borderId="150" xfId="0" applyFont="1" applyBorder="1" applyAlignment="1">
      <alignment horizontal="center"/>
    </xf>
    <xf numFmtId="0" fontId="45" fillId="0" borderId="151" xfId="0" applyFont="1" applyBorder="1" applyAlignment="1">
      <alignment horizontal="center"/>
    </xf>
    <xf numFmtId="0" fontId="45" fillId="0" borderId="152" xfId="0" applyFont="1" applyBorder="1" applyAlignment="1">
      <alignment horizontal="center"/>
    </xf>
    <xf numFmtId="0" fontId="45" fillId="0" borderId="153" xfId="0" applyFont="1" applyBorder="1" applyAlignment="1">
      <alignment horizontal="center"/>
    </xf>
    <xf numFmtId="0" fontId="45" fillId="0" borderId="15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155" xfId="0" applyFont="1" applyBorder="1" applyAlignment="1">
      <alignment horizontal="center"/>
    </xf>
    <xf numFmtId="0" fontId="45" fillId="0" borderId="156" xfId="0" applyFont="1" applyBorder="1" applyAlignment="1">
      <alignment horizontal="center"/>
    </xf>
    <xf numFmtId="0" fontId="45" fillId="0" borderId="157" xfId="0" applyFont="1" applyBorder="1" applyAlignment="1">
      <alignment horizontal="center"/>
    </xf>
    <xf numFmtId="0" fontId="45" fillId="0" borderId="158" xfId="0" applyFont="1" applyBorder="1" applyAlignment="1">
      <alignment horizontal="center"/>
    </xf>
    <xf numFmtId="49" fontId="46" fillId="0" borderId="159" xfId="0" applyNumberFormat="1" applyFont="1" applyBorder="1" applyAlignment="1">
      <alignment horizontal="center"/>
    </xf>
    <xf numFmtId="49" fontId="46" fillId="0" borderId="126" xfId="0" applyNumberFormat="1" applyFont="1" applyBorder="1" applyAlignment="1">
      <alignment horizontal="center"/>
    </xf>
    <xf numFmtId="0" fontId="45" fillId="0" borderId="159" xfId="0" applyFont="1" applyBorder="1" applyAlignment="1">
      <alignment horizontal="center"/>
    </xf>
    <xf numFmtId="0" fontId="45" fillId="0" borderId="160" xfId="0" applyFont="1" applyBorder="1" applyAlignment="1">
      <alignment horizontal="center"/>
    </xf>
    <xf numFmtId="0" fontId="45" fillId="0" borderId="161" xfId="0" applyFont="1" applyBorder="1" applyAlignment="1">
      <alignment horizontal="center"/>
    </xf>
    <xf numFmtId="0" fontId="45" fillId="0" borderId="162" xfId="0" applyFont="1" applyBorder="1" applyAlignment="1">
      <alignment horizontal="center"/>
    </xf>
    <xf numFmtId="0" fontId="45" fillId="0" borderId="146" xfId="0" applyFont="1" applyBorder="1" applyAlignment="1">
      <alignment horizontal="center"/>
    </xf>
    <xf numFmtId="0" fontId="45" fillId="0" borderId="168" xfId="0" applyFont="1" applyBorder="1" applyAlignment="1">
      <alignment horizontal="center"/>
    </xf>
    <xf numFmtId="0" fontId="45" fillId="0" borderId="169" xfId="0" applyFont="1" applyBorder="1" applyAlignment="1">
      <alignment horizontal="center"/>
    </xf>
    <xf numFmtId="0" fontId="45" fillId="0" borderId="175" xfId="0" applyFont="1" applyBorder="1" applyAlignment="1">
      <alignment horizontal="center"/>
    </xf>
    <xf numFmtId="0" fontId="44" fillId="0" borderId="176" xfId="0" applyFont="1" applyBorder="1" applyAlignment="1">
      <alignment horizontal="center"/>
    </xf>
    <xf numFmtId="0" fontId="43" fillId="0" borderId="136" xfId="0" applyFont="1" applyBorder="1" applyAlignment="1">
      <alignment horizontal="center"/>
    </xf>
    <xf numFmtId="0" fontId="6" fillId="0" borderId="177" xfId="0" applyFont="1" applyBorder="1"/>
    <xf numFmtId="0" fontId="45" fillId="0" borderId="126" xfId="0" applyFont="1" applyBorder="1" applyAlignment="1">
      <alignment horizontal="center"/>
    </xf>
    <xf numFmtId="0" fontId="45" fillId="0" borderId="177" xfId="0" applyFont="1" applyBorder="1" applyAlignment="1">
      <alignment horizontal="center"/>
    </xf>
    <xf numFmtId="0" fontId="43" fillId="0" borderId="181" xfId="0" applyFont="1" applyBorder="1" applyAlignment="1">
      <alignment horizontal="left"/>
    </xf>
    <xf numFmtId="0" fontId="43" fillId="0" borderId="182" xfId="0" applyFont="1" applyBorder="1" applyAlignment="1">
      <alignment horizontal="center"/>
    </xf>
    <xf numFmtId="0" fontId="43" fillId="0" borderId="183" xfId="0" applyFont="1" applyBorder="1" applyAlignment="1">
      <alignment horizontal="center"/>
    </xf>
    <xf numFmtId="0" fontId="45" fillId="0" borderId="185" xfId="0" applyFont="1" applyBorder="1" applyAlignment="1">
      <alignment horizontal="center"/>
    </xf>
    <xf numFmtId="0" fontId="45" fillId="0" borderId="186" xfId="0" applyFont="1" applyBorder="1" applyAlignment="1">
      <alignment horizontal="center"/>
    </xf>
    <xf numFmtId="0" fontId="45" fillId="0" borderId="138" xfId="0" applyFont="1" applyBorder="1" applyAlignment="1">
      <alignment horizontal="center"/>
    </xf>
    <xf numFmtId="0" fontId="45" fillId="0" borderId="187" xfId="0" applyFont="1" applyBorder="1" applyAlignment="1">
      <alignment horizontal="center"/>
    </xf>
    <xf numFmtId="0" fontId="43" fillId="0" borderId="190" xfId="0" applyFont="1" applyBorder="1"/>
    <xf numFmtId="0" fontId="43" fillId="0" borderId="191" xfId="0" applyFont="1" applyBorder="1" applyAlignment="1">
      <alignment horizontal="center"/>
    </xf>
    <xf numFmtId="0" fontId="44" fillId="0" borderId="161" xfId="0" applyFont="1" applyBorder="1" applyAlignment="1">
      <alignment horizontal="center"/>
    </xf>
    <xf numFmtId="49" fontId="44" fillId="0" borderId="192" xfId="0" applyNumberFormat="1" applyFont="1" applyBorder="1"/>
    <xf numFmtId="0" fontId="18" fillId="0" borderId="0" xfId="0" applyFont="1"/>
    <xf numFmtId="0" fontId="18" fillId="0" borderId="0" xfId="0" applyFont="1" applyAlignment="1">
      <alignment shrinkToFit="1"/>
    </xf>
    <xf numFmtId="0" fontId="51" fillId="0" borderId="0" xfId="0" applyFont="1" applyAlignment="1">
      <alignment horizontal="left" indent="1"/>
    </xf>
    <xf numFmtId="176" fontId="18" fillId="0" borderId="0" xfId="0" applyNumberFormat="1" applyFont="1" applyAlignment="1">
      <alignment horizontal="center"/>
    </xf>
    <xf numFmtId="0" fontId="18" fillId="0" borderId="193" xfId="0" applyFont="1" applyBorder="1" applyAlignment="1">
      <alignment horizontal="center" wrapText="1"/>
    </xf>
    <xf numFmtId="0" fontId="18" fillId="0" borderId="194" xfId="0" applyFont="1" applyBorder="1" applyAlignment="1">
      <alignment horizontal="center"/>
    </xf>
    <xf numFmtId="0" fontId="18" fillId="0" borderId="195" xfId="0" applyFont="1" applyBorder="1" applyAlignment="1">
      <alignment shrinkToFit="1"/>
    </xf>
    <xf numFmtId="0" fontId="18" fillId="0" borderId="199" xfId="0" applyFont="1" applyBorder="1" applyAlignment="1">
      <alignment horizontal="center"/>
    </xf>
    <xf numFmtId="49" fontId="22" fillId="0" borderId="201" xfId="0" applyNumberFormat="1" applyFont="1" applyBorder="1" applyAlignment="1">
      <alignment horizontal="center" vertical="center"/>
    </xf>
    <xf numFmtId="0" fontId="52" fillId="0" borderId="202" xfId="0" applyFont="1" applyBorder="1" applyAlignment="1">
      <alignment horizontal="center" vertical="center" shrinkToFit="1"/>
    </xf>
    <xf numFmtId="56" fontId="22" fillId="0" borderId="208" xfId="0" applyNumberFormat="1" applyFont="1" applyBorder="1" applyAlignment="1">
      <alignment horizontal="center" vertical="center"/>
    </xf>
    <xf numFmtId="0" fontId="52" fillId="0" borderId="209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213" xfId="0" applyFont="1" applyBorder="1" applyAlignment="1">
      <alignment horizontal="center" vertical="center" shrinkToFit="1"/>
    </xf>
    <xf numFmtId="0" fontId="18" fillId="0" borderId="21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8" fillId="0" borderId="215" xfId="0" applyFont="1" applyBorder="1" applyAlignment="1">
      <alignment horizontal="center" vertical="center" shrinkToFit="1"/>
    </xf>
    <xf numFmtId="0" fontId="16" fillId="0" borderId="216" xfId="0" applyFont="1" applyBorder="1" applyAlignment="1">
      <alignment horizontal="center" vertical="center" shrinkToFit="1"/>
    </xf>
    <xf numFmtId="0" fontId="52" fillId="0" borderId="217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52" fillId="0" borderId="2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/>
    </xf>
    <xf numFmtId="0" fontId="52" fillId="0" borderId="220" xfId="0" applyFont="1" applyBorder="1" applyAlignment="1">
      <alignment horizontal="center" vertical="center" shrinkToFit="1"/>
    </xf>
    <xf numFmtId="0" fontId="18" fillId="0" borderId="213" xfId="0" applyFont="1" applyBorder="1" applyAlignment="1">
      <alignment horizontal="center" vertical="center" shrinkToFit="1"/>
    </xf>
    <xf numFmtId="0" fontId="16" fillId="0" borderId="2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27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8" fillId="0" borderId="61" xfId="0" applyFont="1" applyBorder="1" applyAlignment="1">
      <alignment horizontal="center" vertical="center" shrinkToFit="1"/>
    </xf>
    <xf numFmtId="56" fontId="22" fillId="0" borderId="201" xfId="0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49" fontId="22" fillId="0" borderId="230" xfId="0" applyNumberFormat="1" applyFont="1" applyBorder="1" applyAlignment="1">
      <alignment horizontal="center" vertical="center"/>
    </xf>
    <xf numFmtId="56" fontId="22" fillId="0" borderId="231" xfId="0" applyNumberFormat="1" applyFont="1" applyBorder="1" applyAlignment="1">
      <alignment horizontal="center" vertical="center"/>
    </xf>
    <xf numFmtId="49" fontId="22" fillId="0" borderId="232" xfId="0" applyNumberFormat="1" applyFont="1" applyBorder="1" applyAlignment="1">
      <alignment horizontal="center" vertical="center"/>
    </xf>
    <xf numFmtId="56" fontId="22" fillId="0" borderId="23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6" fillId="0" borderId="240" xfId="0" applyFont="1" applyBorder="1" applyAlignment="1">
      <alignment horizontal="center" vertical="center"/>
    </xf>
    <xf numFmtId="0" fontId="52" fillId="0" borderId="241" xfId="0" applyFont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wrapText="1"/>
    </xf>
    <xf numFmtId="0" fontId="18" fillId="0" borderId="53" xfId="0" applyFont="1" applyBorder="1" applyAlignment="1">
      <alignment horizontal="center"/>
    </xf>
    <xf numFmtId="0" fontId="18" fillId="0" borderId="31" xfId="0" applyFont="1" applyBorder="1"/>
    <xf numFmtId="0" fontId="52" fillId="0" borderId="38" xfId="0" applyFont="1" applyBorder="1" applyAlignment="1">
      <alignment horizontal="center"/>
    </xf>
    <xf numFmtId="0" fontId="18" fillId="0" borderId="2" xfId="0" applyFont="1" applyBorder="1"/>
    <xf numFmtId="56" fontId="18" fillId="0" borderId="3" xfId="0" applyNumberFormat="1" applyFont="1" applyBorder="1" applyAlignment="1">
      <alignment horizontal="left"/>
    </xf>
    <xf numFmtId="0" fontId="52" fillId="0" borderId="4" xfId="0" applyFont="1" applyBorder="1"/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54" fillId="5" borderId="5" xfId="0" applyFont="1" applyFill="1" applyBorder="1" applyAlignment="1">
      <alignment horizontal="center"/>
    </xf>
    <xf numFmtId="0" fontId="54" fillId="5" borderId="4" xfId="0" applyFont="1" applyFill="1" applyBorder="1" applyAlignment="1">
      <alignment horizontal="center"/>
    </xf>
    <xf numFmtId="0" fontId="54" fillId="5" borderId="6" xfId="0" applyFont="1" applyFill="1" applyBorder="1" applyAlignment="1">
      <alignment horizontal="center"/>
    </xf>
    <xf numFmtId="0" fontId="54" fillId="5" borderId="7" xfId="0" applyFont="1" applyFill="1" applyBorder="1" applyAlignment="1">
      <alignment horizontal="center"/>
    </xf>
    <xf numFmtId="49" fontId="52" fillId="0" borderId="59" xfId="0" applyNumberFormat="1" applyFont="1" applyBorder="1"/>
    <xf numFmtId="0" fontId="18" fillId="0" borderId="8" xfId="0" applyFont="1" applyBorder="1" applyAlignment="1">
      <alignment horizontal="center"/>
    </xf>
    <xf numFmtId="0" fontId="18" fillId="0" borderId="246" xfId="0" applyFont="1" applyBorder="1" applyAlignment="1">
      <alignment horizontal="center"/>
    </xf>
    <xf numFmtId="0" fontId="52" fillId="0" borderId="247" xfId="0" applyFont="1" applyBorder="1"/>
    <xf numFmtId="0" fontId="16" fillId="0" borderId="24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54" fillId="5" borderId="247" xfId="0" applyFont="1" applyFill="1" applyBorder="1" applyAlignment="1">
      <alignment horizontal="center"/>
    </xf>
    <xf numFmtId="0" fontId="54" fillId="5" borderId="9" xfId="0" applyFont="1" applyFill="1" applyBorder="1" applyAlignment="1">
      <alignment horizontal="center"/>
    </xf>
    <xf numFmtId="0" fontId="54" fillId="5" borderId="29" xfId="0" applyFont="1" applyFill="1" applyBorder="1" applyAlignment="1">
      <alignment horizontal="center"/>
    </xf>
    <xf numFmtId="0" fontId="54" fillId="5" borderId="10" xfId="0" applyFont="1" applyFill="1" applyBorder="1" applyAlignment="1">
      <alignment horizontal="center"/>
    </xf>
    <xf numFmtId="49" fontId="16" fillId="0" borderId="11" xfId="0" applyNumberFormat="1" applyFont="1" applyBorder="1"/>
    <xf numFmtId="0" fontId="18" fillId="0" borderId="12" xfId="0" applyFont="1" applyBorder="1" applyAlignment="1">
      <alignment horizontal="center"/>
    </xf>
    <xf numFmtId="0" fontId="52" fillId="0" borderId="13" xfId="0" applyFont="1" applyBorder="1"/>
    <xf numFmtId="0" fontId="54" fillId="5" borderId="14" xfId="0" applyFont="1" applyFill="1" applyBorder="1" applyAlignment="1">
      <alignment horizontal="center"/>
    </xf>
    <xf numFmtId="0" fontId="54" fillId="5" borderId="13" xfId="0" applyFont="1" applyFill="1" applyBorder="1" applyAlignment="1">
      <alignment horizontal="center"/>
    </xf>
    <xf numFmtId="0" fontId="54" fillId="5" borderId="15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18" fillId="0" borderId="17" xfId="0" applyFont="1" applyBorder="1"/>
    <xf numFmtId="0" fontId="18" fillId="0" borderId="18" xfId="0" applyFont="1" applyBorder="1" applyAlignment="1">
      <alignment horizontal="center"/>
    </xf>
    <xf numFmtId="0" fontId="52" fillId="0" borderId="19" xfId="0" applyFont="1" applyBorder="1"/>
    <xf numFmtId="49" fontId="52" fillId="0" borderId="34" xfId="0" applyNumberFormat="1" applyFont="1" applyBorder="1"/>
    <xf numFmtId="0" fontId="52" fillId="0" borderId="3" xfId="0" applyFont="1" applyBorder="1"/>
    <xf numFmtId="0" fontId="54" fillId="5" borderId="35" xfId="0" applyFont="1" applyFill="1" applyBorder="1" applyAlignment="1">
      <alignment horizontal="center"/>
    </xf>
    <xf numFmtId="0" fontId="36" fillId="0" borderId="248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52" fillId="0" borderId="246" xfId="0" applyFont="1" applyBorder="1"/>
    <xf numFmtId="0" fontId="36" fillId="0" borderId="247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19" fillId="0" borderId="46" xfId="0" applyFont="1" applyBorder="1"/>
    <xf numFmtId="49" fontId="52" fillId="0" borderId="11" xfId="0" applyNumberFormat="1" applyFont="1" applyBorder="1"/>
    <xf numFmtId="56" fontId="18" fillId="0" borderId="30" xfId="0" applyNumberFormat="1" applyFont="1" applyBorder="1" applyAlignment="1">
      <alignment horizontal="left"/>
    </xf>
    <xf numFmtId="0" fontId="52" fillId="0" borderId="0" xfId="0" applyFont="1"/>
    <xf numFmtId="0" fontId="16" fillId="0" borderId="4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6" fillId="0" borderId="254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" borderId="255" xfId="0" applyFont="1" applyFill="1" applyBorder="1" applyAlignment="1">
      <alignment horizontal="center"/>
    </xf>
    <xf numFmtId="0" fontId="57" fillId="5" borderId="256" xfId="0" applyFont="1" applyFill="1" applyBorder="1" applyAlignment="1">
      <alignment horizontal="center"/>
    </xf>
    <xf numFmtId="0" fontId="57" fillId="5" borderId="257" xfId="0" applyFont="1" applyFill="1" applyBorder="1" applyAlignment="1">
      <alignment horizontal="center"/>
    </xf>
    <xf numFmtId="0" fontId="57" fillId="5" borderId="4" xfId="0" applyFont="1" applyFill="1" applyBorder="1" applyAlignment="1">
      <alignment horizontal="center"/>
    </xf>
    <xf numFmtId="0" fontId="57" fillId="5" borderId="6" xfId="0" applyFont="1" applyFill="1" applyBorder="1" applyAlignment="1">
      <alignment horizontal="center"/>
    </xf>
    <xf numFmtId="0" fontId="36" fillId="0" borderId="6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18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49" fontId="58" fillId="0" borderId="258" xfId="0" applyNumberFormat="1" applyFont="1" applyBorder="1" applyAlignment="1">
      <alignment horizontal="center"/>
    </xf>
    <xf numFmtId="49" fontId="58" fillId="0" borderId="122" xfId="0" applyNumberFormat="1" applyFont="1" applyBorder="1" applyAlignment="1">
      <alignment horizontal="center"/>
    </xf>
    <xf numFmtId="49" fontId="59" fillId="5" borderId="120" xfId="0" applyNumberFormat="1" applyFont="1" applyFill="1" applyBorder="1" applyAlignment="1">
      <alignment horizontal="center"/>
    </xf>
    <xf numFmtId="49" fontId="59" fillId="5" borderId="122" xfId="0" applyNumberFormat="1" applyFont="1" applyFill="1" applyBorder="1" applyAlignment="1">
      <alignment horizontal="center"/>
    </xf>
    <xf numFmtId="49" fontId="59" fillId="5" borderId="259" xfId="0" applyNumberFormat="1" applyFont="1" applyFill="1" applyBorder="1" applyAlignment="1">
      <alignment horizontal="center"/>
    </xf>
    <xf numFmtId="49" fontId="59" fillId="5" borderId="260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6" fillId="0" borderId="271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72" xfId="0" applyFont="1" applyBorder="1" applyAlignment="1">
      <alignment horizontal="center"/>
    </xf>
    <xf numFmtId="0" fontId="57" fillId="5" borderId="45" xfId="0" applyFont="1" applyFill="1" applyBorder="1" applyAlignment="1">
      <alignment horizontal="center"/>
    </xf>
    <xf numFmtId="0" fontId="57" fillId="5" borderId="0" xfId="0" applyFont="1" applyFill="1" applyAlignment="1">
      <alignment horizontal="center"/>
    </xf>
    <xf numFmtId="0" fontId="57" fillId="5" borderId="46" xfId="0" applyFont="1" applyFill="1" applyBorder="1" applyAlignment="1">
      <alignment horizontal="center"/>
    </xf>
    <xf numFmtId="0" fontId="57" fillId="5" borderId="218" xfId="0" applyFont="1" applyFill="1" applyBorder="1" applyAlignment="1">
      <alignment horizontal="center"/>
    </xf>
    <xf numFmtId="49" fontId="58" fillId="0" borderId="273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0" borderId="53" xfId="0" applyFont="1" applyBorder="1" applyAlignment="1">
      <alignment horizontal="center"/>
    </xf>
    <xf numFmtId="0" fontId="14" fillId="0" borderId="31" xfId="0" applyFont="1" applyBorder="1"/>
    <xf numFmtId="0" fontId="16" fillId="0" borderId="65" xfId="0" applyFont="1" applyBorder="1" applyAlignment="1">
      <alignment horizontal="center"/>
    </xf>
    <xf numFmtId="0" fontId="16" fillId="0" borderId="218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56" fontId="18" fillId="0" borderId="3" xfId="0" applyNumberFormat="1" applyFont="1" applyBorder="1" applyAlignment="1">
      <alignment horizontal="center"/>
    </xf>
    <xf numFmtId="0" fontId="55" fillId="0" borderId="4" xfId="0" applyFont="1" applyBorder="1"/>
    <xf numFmtId="0" fontId="55" fillId="0" borderId="247" xfId="0" applyFont="1" applyBorder="1"/>
    <xf numFmtId="0" fontId="55" fillId="0" borderId="13" xfId="0" applyFont="1" applyBorder="1"/>
    <xf numFmtId="0" fontId="55" fillId="0" borderId="19" xfId="0" applyFont="1" applyBorder="1"/>
    <xf numFmtId="0" fontId="16" fillId="0" borderId="278" xfId="0" applyFont="1" applyBorder="1" applyAlignment="1">
      <alignment horizontal="center"/>
    </xf>
    <xf numFmtId="0" fontId="54" fillId="5" borderId="65" xfId="0" applyFont="1" applyFill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54" fillId="5" borderId="218" xfId="0" applyFont="1" applyFill="1" applyBorder="1" applyAlignment="1">
      <alignment horizontal="center"/>
    </xf>
    <xf numFmtId="0" fontId="54" fillId="5" borderId="23" xfId="0" applyFont="1" applyFill="1" applyBorder="1" applyAlignment="1">
      <alignment horizontal="center"/>
    </xf>
    <xf numFmtId="0" fontId="65" fillId="0" borderId="38" xfId="0" applyFont="1" applyBorder="1" applyAlignment="1">
      <alignment horizontal="center"/>
    </xf>
    <xf numFmtId="56" fontId="14" fillId="0" borderId="30" xfId="0" applyNumberFormat="1" applyFont="1" applyBorder="1" applyAlignment="1">
      <alignment horizontal="left"/>
    </xf>
    <xf numFmtId="0" fontId="55" fillId="0" borderId="0" xfId="0" applyFont="1"/>
    <xf numFmtId="49" fontId="65" fillId="0" borderId="59" xfId="0" applyNumberFormat="1" applyFont="1" applyBorder="1"/>
    <xf numFmtId="0" fontId="66" fillId="0" borderId="8" xfId="0" applyFont="1" applyBorder="1" applyAlignment="1">
      <alignment horizontal="center"/>
    </xf>
    <xf numFmtId="0" fontId="14" fillId="0" borderId="24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66" fillId="0" borderId="17" xfId="0" applyFont="1" applyBorder="1"/>
    <xf numFmtId="0" fontId="14" fillId="0" borderId="18" xfId="0" applyFont="1" applyBorder="1" applyAlignment="1">
      <alignment horizontal="center"/>
    </xf>
    <xf numFmtId="49" fontId="65" fillId="0" borderId="34" xfId="0" applyNumberFormat="1" applyFont="1" applyBorder="1"/>
    <xf numFmtId="0" fontId="66" fillId="2" borderId="1" xfId="0" applyFont="1" applyFill="1" applyBorder="1" applyAlignment="1">
      <alignment horizontal="center" wrapText="1"/>
    </xf>
    <xf numFmtId="0" fontId="66" fillId="0" borderId="2" xfId="0" applyFont="1" applyBorder="1"/>
    <xf numFmtId="56" fontId="66" fillId="0" borderId="30" xfId="0" applyNumberFormat="1" applyFont="1" applyBorder="1" applyAlignment="1">
      <alignment horizontal="left"/>
    </xf>
    <xf numFmtId="0" fontId="66" fillId="0" borderId="246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8" xfId="0" applyFont="1" applyBorder="1" applyAlignment="1">
      <alignment horizontal="center"/>
    </xf>
    <xf numFmtId="0" fontId="66" fillId="0" borderId="53" xfId="0" applyFont="1" applyBorder="1" applyAlignment="1">
      <alignment horizontal="center"/>
    </xf>
    <xf numFmtId="0" fontId="55" fillId="0" borderId="20" xfId="0" applyFont="1" applyBorder="1"/>
    <xf numFmtId="0" fontId="14" fillId="0" borderId="8" xfId="0" applyFont="1" applyBorder="1" applyAlignment="1">
      <alignment horizontal="center"/>
    </xf>
    <xf numFmtId="0" fontId="14" fillId="2" borderId="24" xfId="0" applyFont="1" applyFill="1" applyBorder="1" applyAlignment="1">
      <alignment horizont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/>
    <xf numFmtId="0" fontId="55" fillId="0" borderId="38" xfId="0" applyFont="1" applyBorder="1" applyAlignment="1">
      <alignment horizontal="center"/>
    </xf>
    <xf numFmtId="0" fontId="67" fillId="0" borderId="0" xfId="0" applyFont="1"/>
    <xf numFmtId="0" fontId="68" fillId="0" borderId="0" xfId="0" applyFont="1"/>
    <xf numFmtId="176" fontId="13" fillId="0" borderId="25" xfId="0" applyNumberFormat="1" applyFont="1" applyBorder="1"/>
    <xf numFmtId="0" fontId="69" fillId="0" borderId="0" xfId="0" applyFont="1"/>
    <xf numFmtId="0" fontId="11" fillId="0" borderId="54" xfId="0" applyFont="1" applyBorder="1"/>
    <xf numFmtId="0" fontId="70" fillId="0" borderId="0" xfId="0" applyFont="1"/>
    <xf numFmtId="0" fontId="12" fillId="0" borderId="284" xfId="0" applyFont="1" applyBorder="1"/>
    <xf numFmtId="0" fontId="13" fillId="0" borderId="285" xfId="0" applyFont="1" applyBorder="1" applyAlignment="1">
      <alignment horizontal="center"/>
    </xf>
    <xf numFmtId="0" fontId="13" fillId="0" borderId="286" xfId="0" applyFont="1" applyBorder="1" applyAlignment="1">
      <alignment horizontal="center"/>
    </xf>
    <xf numFmtId="0" fontId="13" fillId="0" borderId="287" xfId="0" applyFont="1" applyBorder="1" applyAlignment="1">
      <alignment horizontal="center"/>
    </xf>
    <xf numFmtId="0" fontId="12" fillId="0" borderId="285" xfId="0" applyFont="1" applyBorder="1" applyAlignment="1">
      <alignment horizontal="center"/>
    </xf>
    <xf numFmtId="0" fontId="13" fillId="0" borderId="288" xfId="0" applyFont="1" applyBorder="1" applyAlignment="1">
      <alignment horizontal="center"/>
    </xf>
    <xf numFmtId="49" fontId="12" fillId="0" borderId="59" xfId="0" applyNumberFormat="1" applyFont="1" applyBorder="1" applyAlignment="1">
      <alignment horizontal="center"/>
    </xf>
    <xf numFmtId="20" fontId="70" fillId="0" borderId="0" xfId="0" applyNumberFormat="1" applyFont="1"/>
    <xf numFmtId="0" fontId="11" fillId="0" borderId="246" xfId="0" applyFont="1" applyBorder="1" applyAlignment="1">
      <alignment horizontal="center" shrinkToFit="1"/>
    </xf>
    <xf numFmtId="0" fontId="12" fillId="0" borderId="289" xfId="0" applyFont="1" applyBorder="1"/>
    <xf numFmtId="49" fontId="13" fillId="0" borderId="290" xfId="0" applyNumberFormat="1" applyFont="1" applyBorder="1" applyAlignment="1">
      <alignment horizontal="center"/>
    </xf>
    <xf numFmtId="49" fontId="13" fillId="0" borderId="291" xfId="0" applyNumberFormat="1" applyFont="1" applyBorder="1" applyAlignment="1">
      <alignment horizontal="center"/>
    </xf>
    <xf numFmtId="49" fontId="13" fillId="0" borderId="292" xfId="0" applyNumberFormat="1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49" fontId="13" fillId="0" borderId="293" xfId="0" applyNumberFormat="1" applyFont="1" applyBorder="1" applyAlignment="1">
      <alignment horizontal="center"/>
    </xf>
    <xf numFmtId="0" fontId="12" fillId="0" borderId="294" xfId="0" applyFont="1" applyBorder="1"/>
    <xf numFmtId="0" fontId="11" fillId="0" borderId="297" xfId="0" applyFont="1" applyBorder="1"/>
    <xf numFmtId="0" fontId="11" fillId="0" borderId="298" xfId="0" applyFont="1" applyBorder="1" applyAlignment="1">
      <alignment horizontal="center" shrinkToFit="1"/>
    </xf>
    <xf numFmtId="0" fontId="12" fillId="0" borderId="299" xfId="0" applyFont="1" applyBorder="1"/>
    <xf numFmtId="0" fontId="11" fillId="0" borderId="302" xfId="0" applyFont="1" applyBorder="1" applyAlignment="1">
      <alignment horizontal="center" wrapText="1"/>
    </xf>
    <xf numFmtId="0" fontId="11" fillId="0" borderId="303" xfId="0" applyFont="1" applyBorder="1" applyAlignment="1">
      <alignment horizontal="center" shrinkToFit="1"/>
    </xf>
    <xf numFmtId="0" fontId="11" fillId="0" borderId="304" xfId="0" applyFont="1" applyBorder="1"/>
    <xf numFmtId="0" fontId="12" fillId="0" borderId="311" xfId="0" applyFont="1" applyBorder="1" applyAlignment="1">
      <alignment horizontal="center"/>
    </xf>
    <xf numFmtId="0" fontId="11" fillId="0" borderId="312" xfId="0" applyFont="1" applyBorder="1"/>
    <xf numFmtId="56" fontId="11" fillId="0" borderId="313" xfId="0" applyNumberFormat="1" applyFont="1" applyBorder="1" applyAlignment="1">
      <alignment horizontal="left" shrinkToFit="1"/>
    </xf>
    <xf numFmtId="0" fontId="12" fillId="0" borderId="314" xfId="0" applyFont="1" applyBorder="1"/>
    <xf numFmtId="0" fontId="13" fillId="0" borderId="315" xfId="0" applyFont="1" applyBorder="1" applyAlignment="1">
      <alignment horizontal="center" shrinkToFit="1"/>
    </xf>
    <xf numFmtId="0" fontId="13" fillId="0" borderId="316" xfId="0" applyFont="1" applyBorder="1" applyAlignment="1">
      <alignment horizontal="center" shrinkToFit="1"/>
    </xf>
    <xf numFmtId="0" fontId="13" fillId="0" borderId="317" xfId="0" applyFont="1" applyBorder="1" applyAlignment="1">
      <alignment horizontal="center"/>
    </xf>
    <xf numFmtId="0" fontId="12" fillId="0" borderId="315" xfId="0" applyFont="1" applyBorder="1" applyAlignment="1">
      <alignment horizontal="center"/>
    </xf>
    <xf numFmtId="0" fontId="13" fillId="0" borderId="316" xfId="0" applyFont="1" applyBorder="1" applyAlignment="1">
      <alignment horizontal="center"/>
    </xf>
    <xf numFmtId="0" fontId="13" fillId="0" borderId="318" xfId="0" applyFont="1" applyBorder="1" applyAlignment="1">
      <alignment horizontal="center"/>
    </xf>
    <xf numFmtId="0" fontId="13" fillId="0" borderId="318" xfId="0" applyFont="1" applyBorder="1" applyAlignment="1">
      <alignment horizontal="center" shrinkToFit="1"/>
    </xf>
    <xf numFmtId="0" fontId="13" fillId="0" borderId="319" xfId="0" applyFont="1" applyBorder="1" applyAlignment="1">
      <alignment horizontal="center" shrinkToFit="1"/>
    </xf>
    <xf numFmtId="49" fontId="13" fillId="0" borderId="9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141" xfId="0" applyNumberFormat="1" applyFont="1" applyBorder="1" applyAlignment="1">
      <alignment horizontal="center"/>
    </xf>
    <xf numFmtId="49" fontId="13" fillId="0" borderId="320" xfId="0" applyNumberFormat="1" applyFont="1" applyBorder="1" applyAlignment="1">
      <alignment horizontal="center"/>
    </xf>
    <xf numFmtId="0" fontId="13" fillId="0" borderId="315" xfId="0" applyFont="1" applyBorder="1" applyAlignment="1">
      <alignment horizontal="center"/>
    </xf>
    <xf numFmtId="0" fontId="12" fillId="0" borderId="316" xfId="0" applyFont="1" applyBorder="1" applyAlignment="1">
      <alignment horizontal="center"/>
    </xf>
    <xf numFmtId="0" fontId="13" fillId="0" borderId="327" xfId="0" applyFont="1" applyBorder="1" applyAlignment="1">
      <alignment horizontal="center"/>
    </xf>
    <xf numFmtId="0" fontId="13" fillId="0" borderId="328" xfId="0" applyFont="1" applyBorder="1" applyAlignment="1">
      <alignment horizontal="center"/>
    </xf>
    <xf numFmtId="0" fontId="13" fillId="0" borderId="329" xfId="0" applyFont="1" applyBorder="1" applyAlignment="1">
      <alignment horizontal="center"/>
    </xf>
    <xf numFmtId="0" fontId="13" fillId="0" borderId="330" xfId="0" applyFont="1" applyBorder="1" applyAlignment="1">
      <alignment horizontal="center"/>
    </xf>
    <xf numFmtId="0" fontId="12" fillId="0" borderId="328" xfId="0" applyFont="1" applyBorder="1" applyAlignment="1">
      <alignment horizontal="center"/>
    </xf>
    <xf numFmtId="0" fontId="13" fillId="0" borderId="331" xfId="0" applyFont="1" applyBorder="1" applyAlignment="1">
      <alignment horizontal="center"/>
    </xf>
    <xf numFmtId="0" fontId="13" fillId="0" borderId="332" xfId="0" applyFont="1" applyBorder="1" applyAlignment="1">
      <alignment horizontal="center"/>
    </xf>
    <xf numFmtId="0" fontId="12" fillId="0" borderId="332" xfId="0" applyFont="1" applyBorder="1" applyAlignment="1">
      <alignment horizontal="center"/>
    </xf>
    <xf numFmtId="0" fontId="13" fillId="0" borderId="333" xfId="0" applyFont="1" applyBorder="1" applyAlignment="1">
      <alignment horizontal="center"/>
    </xf>
    <xf numFmtId="0" fontId="13" fillId="0" borderId="319" xfId="0" applyFont="1" applyBorder="1" applyAlignment="1">
      <alignment horizontal="center"/>
    </xf>
    <xf numFmtId="49" fontId="45" fillId="0" borderId="122" xfId="0" applyNumberFormat="1" applyFont="1" applyBorder="1" applyAlignment="1">
      <alignment horizontal="center"/>
    </xf>
    <xf numFmtId="49" fontId="45" fillId="0" borderId="123" xfId="0" applyNumberFormat="1" applyFont="1" applyBorder="1" applyAlignment="1">
      <alignment horizontal="center"/>
    </xf>
    <xf numFmtId="0" fontId="12" fillId="0" borderId="318" xfId="0" applyFont="1" applyBorder="1" applyAlignment="1">
      <alignment horizontal="center"/>
    </xf>
    <xf numFmtId="0" fontId="45" fillId="5" borderId="185" xfId="0" applyFont="1" applyFill="1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5" borderId="139" xfId="0" applyFont="1" applyFill="1" applyBorder="1" applyAlignment="1">
      <alignment horizontal="center"/>
    </xf>
    <xf numFmtId="49" fontId="13" fillId="5" borderId="141" xfId="0" applyNumberFormat="1" applyFont="1" applyFill="1" applyBorder="1" applyAlignment="1">
      <alignment horizontal="center"/>
    </xf>
    <xf numFmtId="49" fontId="13" fillId="5" borderId="9" xfId="0" applyNumberFormat="1" applyFont="1" applyFill="1" applyBorder="1" applyAlignment="1">
      <alignment horizontal="center"/>
    </xf>
    <xf numFmtId="49" fontId="13" fillId="5" borderId="320" xfId="0" applyNumberFormat="1" applyFont="1" applyFill="1" applyBorder="1" applyAlignment="1">
      <alignment horizontal="center"/>
    </xf>
    <xf numFmtId="0" fontId="13" fillId="0" borderId="348" xfId="0" applyFont="1" applyBorder="1" applyAlignment="1">
      <alignment horizontal="center"/>
    </xf>
    <xf numFmtId="0" fontId="12" fillId="0" borderId="348" xfId="0" applyFont="1" applyBorder="1" applyAlignment="1">
      <alignment horizontal="center"/>
    </xf>
    <xf numFmtId="0" fontId="13" fillId="5" borderId="315" xfId="0" applyFont="1" applyFill="1" applyBorder="1" applyAlignment="1">
      <alignment horizontal="center"/>
    </xf>
    <xf numFmtId="0" fontId="13" fillId="5" borderId="327" xfId="0" applyFont="1" applyFill="1" applyBorder="1" applyAlignment="1">
      <alignment horizontal="center"/>
    </xf>
    <xf numFmtId="0" fontId="13" fillId="5" borderId="316" xfId="0" applyFont="1" applyFill="1" applyBorder="1" applyAlignment="1">
      <alignment horizontal="center"/>
    </xf>
    <xf numFmtId="0" fontId="13" fillId="5" borderId="318" xfId="0" applyFont="1" applyFill="1" applyBorder="1" applyAlignment="1">
      <alignment horizontal="center"/>
    </xf>
    <xf numFmtId="0" fontId="13" fillId="0" borderId="317" xfId="0" applyFont="1" applyBorder="1" applyAlignment="1">
      <alignment horizontal="center" shrinkToFit="1"/>
    </xf>
    <xf numFmtId="0" fontId="11" fillId="0" borderId="355" xfId="0" applyFont="1" applyBorder="1" applyAlignment="1">
      <alignment horizontal="center" wrapText="1"/>
    </xf>
    <xf numFmtId="0" fontId="11" fillId="0" borderId="356" xfId="0" applyFont="1" applyBorder="1" applyAlignment="1">
      <alignment horizontal="center" shrinkToFit="1"/>
    </xf>
    <xf numFmtId="0" fontId="11" fillId="0" borderId="349" xfId="0" applyFont="1" applyBorder="1"/>
    <xf numFmtId="0" fontId="12" fillId="0" borderId="357" xfId="0" applyFont="1" applyBorder="1"/>
    <xf numFmtId="0" fontId="13" fillId="0" borderId="358" xfId="0" applyFont="1" applyBorder="1" applyAlignment="1">
      <alignment horizontal="center"/>
    </xf>
    <xf numFmtId="0" fontId="13" fillId="0" borderId="69" xfId="0" applyFont="1" applyBorder="1" applyAlignment="1">
      <alignment horizontal="center" shrinkToFit="1"/>
    </xf>
    <xf numFmtId="0" fontId="13" fillId="0" borderId="358" xfId="0" applyFont="1" applyBorder="1" applyAlignment="1">
      <alignment horizontal="center" shrinkToFit="1"/>
    </xf>
    <xf numFmtId="0" fontId="13" fillId="0" borderId="359" xfId="0" applyFont="1" applyBorder="1" applyAlignment="1">
      <alignment horizontal="center"/>
    </xf>
    <xf numFmtId="0" fontId="13" fillId="0" borderId="360" xfId="0" applyFont="1" applyBorder="1" applyAlignment="1">
      <alignment horizontal="center"/>
    </xf>
    <xf numFmtId="49" fontId="13" fillId="0" borderId="331" xfId="0" applyNumberFormat="1" applyFont="1" applyBorder="1" applyAlignment="1">
      <alignment horizontal="center"/>
    </xf>
    <xf numFmtId="49" fontId="13" fillId="0" borderId="327" xfId="0" applyNumberFormat="1" applyFont="1" applyBorder="1" applyAlignment="1">
      <alignment horizontal="center"/>
    </xf>
    <xf numFmtId="49" fontId="13" fillId="0" borderId="316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 shrinkToFit="1"/>
    </xf>
    <xf numFmtId="0" fontId="11" fillId="0" borderId="8" xfId="0" applyFont="1" applyBorder="1"/>
    <xf numFmtId="0" fontId="11" fillId="0" borderId="337" xfId="0" applyFont="1" applyBorder="1"/>
    <xf numFmtId="20" fontId="70" fillId="0" borderId="0" xfId="0" applyNumberFormat="1" applyFont="1" applyAlignment="1">
      <alignment shrinkToFit="1"/>
    </xf>
    <xf numFmtId="0" fontId="11" fillId="0" borderId="312" xfId="0" applyFont="1" applyBorder="1" applyAlignment="1">
      <alignment shrinkToFit="1"/>
    </xf>
    <xf numFmtId="0" fontId="12" fillId="0" borderId="314" xfId="0" applyFont="1" applyBorder="1" applyAlignment="1">
      <alignment shrinkToFit="1"/>
    </xf>
    <xf numFmtId="0" fontId="11" fillId="0" borderId="361" xfId="0" applyFont="1" applyBorder="1" applyAlignment="1">
      <alignment horizontal="center" wrapText="1"/>
    </xf>
    <xf numFmtId="0" fontId="11" fillId="0" borderId="306" xfId="0" applyFont="1" applyBorder="1" applyAlignment="1">
      <alignment horizontal="center" shrinkToFit="1"/>
    </xf>
    <xf numFmtId="0" fontId="69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71" fillId="0" borderId="0" xfId="226" applyFont="1" applyAlignment="1">
      <alignment vertical="center"/>
    </xf>
    <xf numFmtId="0" fontId="72" fillId="0" borderId="0" xfId="226" applyFont="1" applyAlignment="1">
      <alignment vertical="center"/>
    </xf>
    <xf numFmtId="0" fontId="6" fillId="0" borderId="0" xfId="226" applyFont="1" applyAlignment="1">
      <alignment vertical="center"/>
    </xf>
    <xf numFmtId="0" fontId="73" fillId="0" borderId="0" xfId="226" applyFont="1" applyAlignment="1">
      <alignment vertical="center"/>
    </xf>
    <xf numFmtId="0" fontId="43" fillId="0" borderId="363" xfId="226" applyFont="1" applyBorder="1" applyAlignment="1">
      <alignment horizontal="center" vertical="center"/>
    </xf>
    <xf numFmtId="0" fontId="43" fillId="0" borderId="364" xfId="226" applyFont="1" applyBorder="1" applyAlignment="1">
      <alignment vertical="center"/>
    </xf>
    <xf numFmtId="0" fontId="44" fillId="0" borderId="370" xfId="226" applyFont="1" applyBorder="1" applyAlignment="1">
      <alignment horizontal="center" vertical="center"/>
    </xf>
    <xf numFmtId="0" fontId="43" fillId="0" borderId="371" xfId="226" applyFont="1" applyBorder="1" applyAlignment="1">
      <alignment vertical="center"/>
    </xf>
    <xf numFmtId="56" fontId="43" fillId="0" borderId="372" xfId="226" applyNumberFormat="1" applyFont="1" applyBorder="1" applyAlignment="1">
      <alignment horizontal="left" vertical="center"/>
    </xf>
    <xf numFmtId="0" fontId="44" fillId="0" borderId="373" xfId="226" applyFont="1" applyBorder="1" applyAlignment="1">
      <alignment vertical="center"/>
    </xf>
    <xf numFmtId="0" fontId="45" fillId="0" borderId="374" xfId="226" applyFont="1" applyBorder="1" applyAlignment="1">
      <alignment horizontal="center" vertical="center"/>
    </xf>
    <xf numFmtId="0" fontId="45" fillId="0" borderId="373" xfId="226" applyFont="1" applyBorder="1" applyAlignment="1">
      <alignment horizontal="center" vertical="center"/>
    </xf>
    <xf numFmtId="0" fontId="45" fillId="0" borderId="375" xfId="226" applyFont="1" applyBorder="1" applyAlignment="1">
      <alignment horizontal="center" vertical="center"/>
    </xf>
    <xf numFmtId="0" fontId="45" fillId="0" borderId="376" xfId="226" applyFont="1" applyBorder="1" applyAlignment="1">
      <alignment horizontal="center" vertical="center"/>
    </xf>
    <xf numFmtId="49" fontId="44" fillId="0" borderId="377" xfId="226" applyNumberFormat="1" applyFont="1" applyBorder="1" applyAlignment="1">
      <alignment vertical="center"/>
    </xf>
    <xf numFmtId="0" fontId="43" fillId="0" borderId="378" xfId="226" applyFont="1" applyBorder="1" applyAlignment="1">
      <alignment horizontal="center" vertical="center"/>
    </xf>
    <xf numFmtId="0" fontId="43" fillId="0" borderId="182" xfId="226" applyFont="1" applyBorder="1" applyAlignment="1">
      <alignment horizontal="center" vertical="center"/>
    </xf>
    <xf numFmtId="0" fontId="44" fillId="0" borderId="120" xfId="226" applyFont="1" applyBorder="1" applyAlignment="1">
      <alignment vertical="center"/>
    </xf>
    <xf numFmtId="0" fontId="45" fillId="0" borderId="120" xfId="226" applyFont="1" applyBorder="1" applyAlignment="1">
      <alignment horizontal="center" vertical="center"/>
    </xf>
    <xf numFmtId="0" fontId="45" fillId="0" borderId="122" xfId="226" applyFont="1" applyBorder="1" applyAlignment="1">
      <alignment horizontal="center" vertical="center"/>
    </xf>
    <xf numFmtId="0" fontId="45" fillId="0" borderId="259" xfId="226" applyFont="1" applyBorder="1" applyAlignment="1">
      <alignment horizontal="center" vertical="center"/>
    </xf>
    <xf numFmtId="0" fontId="45" fillId="0" borderId="124" xfId="226" applyFont="1" applyBorder="1" applyAlignment="1">
      <alignment horizontal="center" vertical="center"/>
    </xf>
    <xf numFmtId="49" fontId="44" fillId="0" borderId="379" xfId="226" applyNumberFormat="1" applyFont="1" applyBorder="1" applyAlignment="1">
      <alignment vertical="center"/>
    </xf>
    <xf numFmtId="0" fontId="44" fillId="0" borderId="122" xfId="226" applyFont="1" applyBorder="1" applyAlignment="1">
      <alignment vertical="center"/>
    </xf>
    <xf numFmtId="0" fontId="43" fillId="0" borderId="380" xfId="226" applyFont="1" applyBorder="1" applyAlignment="1">
      <alignment vertical="center"/>
    </xf>
    <xf numFmtId="0" fontId="43" fillId="0" borderId="381" xfId="226" applyFont="1" applyBorder="1" applyAlignment="1">
      <alignment horizontal="center" vertical="center"/>
    </xf>
    <xf numFmtId="0" fontId="44" fillId="0" borderId="382" xfId="226" applyFont="1" applyBorder="1" applyAlignment="1">
      <alignment vertical="center"/>
    </xf>
    <xf numFmtId="49" fontId="44" fillId="0" borderId="389" xfId="226" applyNumberFormat="1" applyFont="1" applyBorder="1" applyAlignment="1">
      <alignment vertical="center"/>
    </xf>
    <xf numFmtId="56" fontId="43" fillId="0" borderId="181" xfId="226" applyNumberFormat="1" applyFont="1" applyBorder="1" applyAlignment="1">
      <alignment horizontal="left" vertical="center"/>
    </xf>
    <xf numFmtId="0" fontId="44" fillId="0" borderId="0" xfId="226" applyFont="1" applyAlignment="1">
      <alignment vertical="center"/>
    </xf>
    <xf numFmtId="0" fontId="45" fillId="0" borderId="45" xfId="226" applyFont="1" applyBorder="1" applyAlignment="1">
      <alignment horizontal="center" vertical="center"/>
    </xf>
    <xf numFmtId="0" fontId="45" fillId="0" borderId="0" xfId="226" applyFont="1" applyAlignment="1">
      <alignment horizontal="center" vertical="center"/>
    </xf>
    <xf numFmtId="0" fontId="45" fillId="0" borderId="46" xfId="226" applyFont="1" applyBorder="1" applyAlignment="1">
      <alignment horizontal="center" vertical="center"/>
    </xf>
    <xf numFmtId="0" fontId="45" fillId="0" borderId="154" xfId="226" applyFont="1" applyBorder="1" applyAlignment="1">
      <alignment horizontal="center" vertical="center"/>
    </xf>
    <xf numFmtId="0" fontId="45" fillId="0" borderId="120" xfId="226" applyFont="1" applyBorder="1" applyAlignment="1">
      <alignment horizontal="left" vertical="center"/>
    </xf>
    <xf numFmtId="0" fontId="45" fillId="0" borderId="122" xfId="226" applyFont="1" applyBorder="1" applyAlignment="1">
      <alignment horizontal="left" vertical="center"/>
    </xf>
    <xf numFmtId="0" fontId="45" fillId="0" borderId="259" xfId="226" applyFont="1" applyBorder="1" applyAlignment="1">
      <alignment horizontal="left" vertical="center"/>
    </xf>
    <xf numFmtId="0" fontId="45" fillId="0" borderId="124" xfId="226" applyFont="1" applyBorder="1" applyAlignment="1">
      <alignment horizontal="left" vertical="center"/>
    </xf>
    <xf numFmtId="0" fontId="44" fillId="0" borderId="383" xfId="226" applyFont="1" applyBorder="1" applyAlignment="1">
      <alignment vertical="center"/>
    </xf>
    <xf numFmtId="0" fontId="43" fillId="0" borderId="391" xfId="226" applyFont="1" applyBorder="1" applyAlignment="1">
      <alignment horizontal="center" vertical="center"/>
    </xf>
    <xf numFmtId="0" fontId="43" fillId="0" borderId="396" xfId="226" applyFont="1" applyBorder="1" applyAlignment="1">
      <alignment vertical="center"/>
    </xf>
    <xf numFmtId="0" fontId="13" fillId="0" borderId="402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3" fillId="0" borderId="403" xfId="0" applyFont="1" applyBorder="1" applyAlignment="1">
      <alignment horizontal="center"/>
    </xf>
    <xf numFmtId="0" fontId="13" fillId="0" borderId="404" xfId="0" applyFont="1" applyBorder="1" applyAlignment="1">
      <alignment horizontal="center"/>
    </xf>
    <xf numFmtId="0" fontId="13" fillId="0" borderId="218" xfId="0" applyFont="1" applyBorder="1" applyAlignment="1">
      <alignment horizontal="center"/>
    </xf>
    <xf numFmtId="0" fontId="11" fillId="0" borderId="246" xfId="0" applyFont="1" applyBorder="1" applyAlignment="1">
      <alignment horizontal="center"/>
    </xf>
    <xf numFmtId="0" fontId="12" fillId="0" borderId="247" xfId="0" applyFont="1" applyBorder="1"/>
    <xf numFmtId="49" fontId="15" fillId="0" borderId="247" xfId="0" applyNumberFormat="1" applyFont="1" applyBorder="1" applyAlignment="1">
      <alignment horizontal="center"/>
    </xf>
    <xf numFmtId="0" fontId="12" fillId="0" borderId="404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405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49" fontId="23" fillId="0" borderId="59" xfId="0" applyNumberFormat="1" applyFont="1" applyBorder="1"/>
    <xf numFmtId="0" fontId="12" fillId="0" borderId="403" xfId="0" applyFont="1" applyBorder="1" applyAlignment="1">
      <alignment horizontal="center"/>
    </xf>
    <xf numFmtId="0" fontId="13" fillId="0" borderId="405" xfId="0" applyFont="1" applyBorder="1" applyAlignment="1">
      <alignment horizontal="center"/>
    </xf>
    <xf numFmtId="0" fontId="13" fillId="0" borderId="406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47" xfId="0" applyFont="1" applyBorder="1" applyAlignment="1">
      <alignment horizontal="center"/>
    </xf>
    <xf numFmtId="0" fontId="13" fillId="0" borderId="407" xfId="0" applyFont="1" applyBorder="1" applyAlignment="1">
      <alignment horizontal="center"/>
    </xf>
    <xf numFmtId="0" fontId="13" fillId="0" borderId="246" xfId="0" applyFont="1" applyBorder="1" applyAlignment="1">
      <alignment horizontal="center"/>
    </xf>
    <xf numFmtId="0" fontId="13" fillId="0" borderId="40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3" fillId="0" borderId="362" xfId="226" applyFont="1" applyBorder="1" applyAlignment="1">
      <alignment horizontal="center" vertical="center" wrapText="1"/>
    </xf>
    <xf numFmtId="0" fontId="45" fillId="0" borderId="410" xfId="226" applyFont="1" applyBorder="1" applyAlignment="1">
      <alignment horizontal="center" vertical="center"/>
    </xf>
    <xf numFmtId="0" fontId="45" fillId="0" borderId="411" xfId="226" applyFont="1" applyBorder="1" applyAlignment="1">
      <alignment horizontal="center" vertical="center"/>
    </xf>
    <xf numFmtId="0" fontId="45" fillId="0" borderId="121" xfId="226" applyFont="1" applyBorder="1" applyAlignment="1">
      <alignment horizontal="center" vertical="center"/>
    </xf>
    <xf numFmtId="0" fontId="45" fillId="0" borderId="123" xfId="226" applyFont="1" applyBorder="1" applyAlignment="1">
      <alignment horizontal="center" vertical="center"/>
    </xf>
    <xf numFmtId="0" fontId="43" fillId="0" borderId="395" xfId="226" applyFont="1" applyBorder="1" applyAlignment="1">
      <alignment horizontal="center" vertical="center" wrapText="1"/>
    </xf>
    <xf numFmtId="0" fontId="16" fillId="0" borderId="417" xfId="0" applyFont="1" applyBorder="1" applyAlignment="1">
      <alignment horizontal="center" vertical="center" shrinkToFit="1"/>
    </xf>
    <xf numFmtId="0" fontId="43" fillId="0" borderId="397" xfId="226" applyFont="1" applyBorder="1" applyAlignment="1">
      <alignment horizontal="center" vertical="center"/>
    </xf>
    <xf numFmtId="0" fontId="74" fillId="0" borderId="391" xfId="226" applyFont="1" applyBorder="1" applyAlignment="1">
      <alignment vertical="center"/>
    </xf>
    <xf numFmtId="0" fontId="74" fillId="0" borderId="398" xfId="226" applyFont="1" applyBorder="1" applyAlignment="1">
      <alignment vertical="center"/>
    </xf>
    <xf numFmtId="0" fontId="43" fillId="0" borderId="391" xfId="226" applyFont="1" applyBorder="1" applyAlignment="1">
      <alignment horizontal="center" vertical="center"/>
    </xf>
    <xf numFmtId="0" fontId="74" fillId="0" borderId="399" xfId="226" applyFont="1" applyBorder="1" applyAlignment="1">
      <alignment vertical="center"/>
    </xf>
    <xf numFmtId="0" fontId="74" fillId="0" borderId="392" xfId="226" applyFont="1" applyBorder="1" applyAlignment="1">
      <alignment vertical="center"/>
    </xf>
    <xf numFmtId="0" fontId="44" fillId="0" borderId="383" xfId="226" applyFont="1" applyBorder="1" applyAlignment="1">
      <alignment horizontal="center" vertical="center"/>
    </xf>
    <xf numFmtId="0" fontId="74" fillId="0" borderId="382" xfId="226" applyFont="1" applyBorder="1" applyAlignment="1">
      <alignment vertical="center"/>
    </xf>
    <xf numFmtId="0" fontId="74" fillId="0" borderId="384" xfId="226" applyFont="1" applyBorder="1" applyAlignment="1">
      <alignment vertical="center"/>
    </xf>
    <xf numFmtId="0" fontId="44" fillId="0" borderId="382" xfId="226" applyFont="1" applyBorder="1" applyAlignment="1">
      <alignment horizontal="center" vertical="center"/>
    </xf>
    <xf numFmtId="0" fontId="74" fillId="0" borderId="388" xfId="226" applyFont="1" applyBorder="1" applyAlignment="1">
      <alignment vertical="center"/>
    </xf>
    <xf numFmtId="0" fontId="43" fillId="0" borderId="365" xfId="226" applyFont="1" applyBorder="1" applyAlignment="1">
      <alignment horizontal="center" vertical="center"/>
    </xf>
    <xf numFmtId="0" fontId="74" fillId="0" borderId="364" xfId="226" applyFont="1" applyBorder="1" applyAlignment="1">
      <alignment vertical="center"/>
    </xf>
    <xf numFmtId="0" fontId="74" fillId="0" borderId="366" xfId="226" applyFont="1" applyBorder="1" applyAlignment="1">
      <alignment vertical="center"/>
    </xf>
    <xf numFmtId="0" fontId="43" fillId="0" borderId="364" xfId="226" applyFont="1" applyBorder="1" applyAlignment="1">
      <alignment horizontal="center" vertical="center"/>
    </xf>
    <xf numFmtId="0" fontId="74" fillId="0" borderId="368" xfId="226" applyFont="1" applyBorder="1" applyAlignment="1">
      <alignment vertical="center"/>
    </xf>
    <xf numFmtId="0" fontId="45" fillId="0" borderId="374" xfId="226" applyFont="1" applyBorder="1" applyAlignment="1">
      <alignment horizontal="center" vertical="center"/>
    </xf>
    <xf numFmtId="0" fontId="45" fillId="0" borderId="373" xfId="226" applyFont="1" applyBorder="1" applyAlignment="1">
      <alignment horizontal="center" vertical="center"/>
    </xf>
    <xf numFmtId="0" fontId="45" fillId="0" borderId="375" xfId="226" applyFont="1" applyBorder="1" applyAlignment="1">
      <alignment horizontal="center" vertical="center"/>
    </xf>
    <xf numFmtId="0" fontId="45" fillId="0" borderId="393" xfId="226" applyFont="1" applyBorder="1" applyAlignment="1">
      <alignment horizontal="center" vertical="center"/>
    </xf>
    <xf numFmtId="0" fontId="45" fillId="0" borderId="138" xfId="226" applyFont="1" applyBorder="1" applyAlignment="1">
      <alignment horizontal="center" vertical="center"/>
    </xf>
    <xf numFmtId="0" fontId="45" fillId="0" borderId="394" xfId="226" applyFont="1" applyBorder="1" applyAlignment="1">
      <alignment horizontal="center" vertical="center"/>
    </xf>
    <xf numFmtId="0" fontId="45" fillId="0" borderId="120" xfId="226" applyFont="1" applyBorder="1" applyAlignment="1">
      <alignment horizontal="center" vertical="center"/>
    </xf>
    <xf numFmtId="0" fontId="45" fillId="0" borderId="122" xfId="226" applyFont="1" applyBorder="1" applyAlignment="1">
      <alignment horizontal="center" vertical="center"/>
    </xf>
    <xf numFmtId="0" fontId="45" fillId="0" borderId="259" xfId="226" applyFont="1" applyBorder="1" applyAlignment="1">
      <alignment horizontal="center" vertical="center"/>
    </xf>
    <xf numFmtId="20" fontId="43" fillId="0" borderId="364" xfId="226" applyNumberFormat="1" applyFont="1" applyBorder="1" applyAlignment="1">
      <alignment horizontal="center" vertical="center"/>
    </xf>
    <xf numFmtId="0" fontId="74" fillId="0" borderId="369" xfId="226" applyFont="1" applyBorder="1" applyAlignment="1">
      <alignment vertical="center"/>
    </xf>
    <xf numFmtId="0" fontId="45" fillId="0" borderId="124" xfId="226" applyFont="1" applyBorder="1" applyAlignment="1">
      <alignment horizontal="center" vertical="center"/>
    </xf>
    <xf numFmtId="20" fontId="43" fillId="0" borderId="414" xfId="226" applyNumberFormat="1" applyFont="1" applyBorder="1" applyAlignment="1">
      <alignment horizontal="center" vertical="center"/>
    </xf>
    <xf numFmtId="20" fontId="43" fillId="0" borderId="415" xfId="226" applyNumberFormat="1" applyFont="1" applyBorder="1" applyAlignment="1">
      <alignment horizontal="center" vertical="center"/>
    </xf>
    <xf numFmtId="20" fontId="43" fillId="0" borderId="416" xfId="226" applyNumberFormat="1" applyFont="1" applyBorder="1" applyAlignment="1">
      <alignment horizontal="center" vertical="center"/>
    </xf>
    <xf numFmtId="0" fontId="44" fillId="0" borderId="412" xfId="226" applyFont="1" applyBorder="1" applyAlignment="1">
      <alignment horizontal="center" vertical="center"/>
    </xf>
    <xf numFmtId="0" fontId="44" fillId="0" borderId="413" xfId="226" applyFont="1" applyBorder="1" applyAlignment="1">
      <alignment horizontal="center" vertical="center"/>
    </xf>
    <xf numFmtId="0" fontId="45" fillId="0" borderId="121" xfId="226" applyFont="1" applyBorder="1" applyAlignment="1">
      <alignment horizontal="center" vertical="center"/>
    </xf>
    <xf numFmtId="0" fontId="45" fillId="0" borderId="123" xfId="226" applyFont="1" applyBorder="1" applyAlignment="1">
      <alignment horizontal="center" vertical="center"/>
    </xf>
    <xf numFmtId="0" fontId="45" fillId="6" borderId="374" xfId="226" applyFont="1" applyFill="1" applyBorder="1" applyAlignment="1">
      <alignment horizontal="center" vertical="center"/>
    </xf>
    <xf numFmtId="0" fontId="45" fillId="6" borderId="373" xfId="226" applyFont="1" applyFill="1" applyBorder="1" applyAlignment="1">
      <alignment horizontal="center" vertical="center"/>
    </xf>
    <xf numFmtId="0" fontId="45" fillId="6" borderId="376" xfId="226" applyFont="1" applyFill="1" applyBorder="1" applyAlignment="1">
      <alignment horizontal="center" vertical="center"/>
    </xf>
    <xf numFmtId="0" fontId="45" fillId="6" borderId="45" xfId="226" applyFont="1" applyFill="1" applyBorder="1" applyAlignment="1">
      <alignment horizontal="center" vertical="center"/>
    </xf>
    <xf numFmtId="0" fontId="45" fillId="6" borderId="0" xfId="226" applyFont="1" applyFill="1" applyAlignment="1">
      <alignment horizontal="center" vertical="center"/>
    </xf>
    <xf numFmtId="0" fontId="45" fillId="6" borderId="154" xfId="226" applyFont="1" applyFill="1" applyBorder="1" applyAlignment="1">
      <alignment horizontal="center" vertical="center"/>
    </xf>
    <xf numFmtId="0" fontId="45" fillId="6" borderId="385" xfId="226" applyFont="1" applyFill="1" applyBorder="1" applyAlignment="1">
      <alignment horizontal="center" vertical="center"/>
    </xf>
    <xf numFmtId="0" fontId="45" fillId="6" borderId="386" xfId="226" applyFont="1" applyFill="1" applyBorder="1" applyAlignment="1">
      <alignment horizontal="center" vertical="center"/>
    </xf>
    <xf numFmtId="0" fontId="45" fillId="6" borderId="390" xfId="226" applyFont="1" applyFill="1" applyBorder="1" applyAlignment="1">
      <alignment horizontal="center" vertical="center"/>
    </xf>
    <xf numFmtId="0" fontId="45" fillId="6" borderId="375" xfId="226" applyFont="1" applyFill="1" applyBorder="1" applyAlignment="1">
      <alignment horizontal="center" vertical="center"/>
    </xf>
    <xf numFmtId="0" fontId="45" fillId="6" borderId="46" xfId="226" applyFont="1" applyFill="1" applyBorder="1" applyAlignment="1">
      <alignment horizontal="center" vertical="center"/>
    </xf>
    <xf numFmtId="0" fontId="45" fillId="6" borderId="387" xfId="226" applyFont="1" applyFill="1" applyBorder="1" applyAlignment="1">
      <alignment horizontal="center" vertical="center"/>
    </xf>
    <xf numFmtId="176" fontId="45" fillId="0" borderId="0" xfId="226" applyNumberFormat="1" applyFont="1" applyAlignment="1">
      <alignment horizontal="center" vertical="center"/>
    </xf>
    <xf numFmtId="0" fontId="73" fillId="0" borderId="0" xfId="226" applyFont="1" applyAlignment="1">
      <alignment vertical="center"/>
    </xf>
    <xf numFmtId="0" fontId="43" fillId="0" borderId="367" xfId="226" applyFont="1" applyBorder="1" applyAlignment="1">
      <alignment horizontal="center" vertical="center"/>
    </xf>
    <xf numFmtId="0" fontId="11" fillId="0" borderId="325" xfId="0" applyFont="1" applyBorder="1" applyAlignment="1">
      <alignment horizontal="center"/>
    </xf>
    <xf numFmtId="0" fontId="11" fillId="0" borderId="309" xfId="0" applyFont="1" applyBorder="1" applyAlignment="1">
      <alignment horizontal="center"/>
    </xf>
    <xf numFmtId="0" fontId="11" fillId="0" borderId="326" xfId="0" applyFont="1" applyBorder="1" applyAlignment="1">
      <alignment horizontal="center"/>
    </xf>
    <xf numFmtId="0" fontId="13" fillId="0" borderId="321" xfId="0" applyFont="1" applyBorder="1" applyAlignment="1">
      <alignment horizontal="center"/>
    </xf>
    <xf numFmtId="0" fontId="13" fillId="0" borderId="322" xfId="0" applyFont="1" applyBorder="1" applyAlignment="1">
      <alignment horizontal="center"/>
    </xf>
    <xf numFmtId="0" fontId="13" fillId="0" borderId="323" xfId="0" applyFont="1" applyBorder="1" applyAlignment="1">
      <alignment horizontal="center"/>
    </xf>
    <xf numFmtId="0" fontId="13" fillId="0" borderId="324" xfId="0" applyFont="1" applyBorder="1" applyAlignment="1">
      <alignment horizontal="center"/>
    </xf>
    <xf numFmtId="0" fontId="13" fillId="0" borderId="29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6" xfId="0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352" xfId="0" applyFont="1" applyBorder="1" applyAlignment="1">
      <alignment horizontal="center"/>
    </xf>
    <xf numFmtId="0" fontId="11" fillId="0" borderId="353" xfId="0" applyFont="1" applyBorder="1" applyAlignment="1">
      <alignment horizontal="center"/>
    </xf>
    <xf numFmtId="0" fontId="11" fillId="0" borderId="354" xfId="0" applyFont="1" applyBorder="1" applyAlignment="1">
      <alignment horizontal="center"/>
    </xf>
    <xf numFmtId="0" fontId="13" fillId="5" borderId="321" xfId="0" applyFont="1" applyFill="1" applyBorder="1" applyAlignment="1">
      <alignment horizontal="center"/>
    </xf>
    <xf numFmtId="0" fontId="13" fillId="5" borderId="322" xfId="0" applyFont="1" applyFill="1" applyBorder="1" applyAlignment="1">
      <alignment horizontal="center"/>
    </xf>
    <xf numFmtId="0" fontId="13" fillId="5" borderId="323" xfId="0" applyFont="1" applyFill="1" applyBorder="1" applyAlignment="1">
      <alignment horizontal="center"/>
    </xf>
    <xf numFmtId="0" fontId="13" fillId="5" borderId="295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296" xfId="0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49" xfId="0" applyFont="1" applyBorder="1" applyAlignment="1">
      <alignment horizontal="center"/>
    </xf>
    <xf numFmtId="0" fontId="11" fillId="0" borderId="350" xfId="0" applyFont="1" applyBorder="1" applyAlignment="1">
      <alignment horizontal="center"/>
    </xf>
    <xf numFmtId="0" fontId="11" fillId="0" borderId="351" xfId="0" applyFont="1" applyBorder="1" applyAlignment="1">
      <alignment horizontal="center"/>
    </xf>
    <xf numFmtId="0" fontId="13" fillId="0" borderId="296" xfId="0" applyFont="1" applyBorder="1" applyAlignment="1">
      <alignment horizontal="center"/>
    </xf>
    <xf numFmtId="0" fontId="45" fillId="5" borderId="122" xfId="0" applyFont="1" applyFill="1" applyBorder="1" applyAlignment="1">
      <alignment horizontal="center"/>
    </xf>
    <xf numFmtId="0" fontId="0" fillId="5" borderId="122" xfId="0" applyFill="1" applyBorder="1"/>
    <xf numFmtId="0" fontId="45" fillId="5" borderId="346" xfId="0" applyFont="1" applyFill="1" applyBorder="1" applyAlignment="1">
      <alignment horizontal="center"/>
    </xf>
    <xf numFmtId="0" fontId="0" fillId="5" borderId="334" xfId="0" applyFill="1" applyBorder="1"/>
    <xf numFmtId="0" fontId="0" fillId="5" borderId="347" xfId="0" applyFill="1" applyBorder="1"/>
    <xf numFmtId="0" fontId="45" fillId="5" borderId="340" xfId="0" applyFont="1" applyFill="1" applyBorder="1" applyAlignment="1">
      <alignment horizontal="center"/>
    </xf>
    <xf numFmtId="0" fontId="0" fillId="5" borderId="341" xfId="0" applyFill="1" applyBorder="1"/>
    <xf numFmtId="0" fontId="0" fillId="5" borderId="345" xfId="0" applyFill="1" applyBorder="1"/>
    <xf numFmtId="0" fontId="45" fillId="5" borderId="343" xfId="0" applyFont="1" applyFill="1" applyBorder="1" applyAlignment="1">
      <alignment horizontal="center"/>
    </xf>
    <xf numFmtId="0" fontId="0" fillId="5" borderId="335" xfId="0" applyFill="1" applyBorder="1"/>
    <xf numFmtId="0" fontId="13" fillId="0" borderId="344" xfId="0" applyFont="1" applyBorder="1" applyAlignment="1">
      <alignment horizontal="center"/>
    </xf>
    <xf numFmtId="0" fontId="0" fillId="5" borderId="342" xfId="0" applyFill="1" applyBorder="1"/>
    <xf numFmtId="0" fontId="13" fillId="0" borderId="3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305" xfId="0" applyFont="1" applyBorder="1" applyAlignment="1">
      <alignment horizontal="center"/>
    </xf>
    <xf numFmtId="0" fontId="11" fillId="0" borderId="306" xfId="0" applyFont="1" applyBorder="1" applyAlignment="1">
      <alignment horizontal="center"/>
    </xf>
    <xf numFmtId="0" fontId="11" fillId="0" borderId="336" xfId="0" applyFont="1" applyBorder="1" applyAlignment="1">
      <alignment horizontal="center"/>
    </xf>
    <xf numFmtId="0" fontId="11" fillId="0" borderId="337" xfId="0" applyFont="1" applyBorder="1" applyAlignment="1">
      <alignment horizontal="center"/>
    </xf>
    <xf numFmtId="0" fontId="11" fillId="0" borderId="338" xfId="0" applyFont="1" applyBorder="1" applyAlignment="1">
      <alignment horizontal="center"/>
    </xf>
    <xf numFmtId="0" fontId="11" fillId="0" borderId="339" xfId="0" applyFont="1" applyBorder="1" applyAlignment="1">
      <alignment horizontal="center"/>
    </xf>
    <xf numFmtId="0" fontId="13" fillId="0" borderId="300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301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45" fillId="0" borderId="334" xfId="0" applyFont="1" applyBorder="1" applyAlignment="1">
      <alignment horizontal="center"/>
    </xf>
    <xf numFmtId="0" fontId="45" fillId="0" borderId="335" xfId="0" applyFont="1" applyBorder="1" applyAlignment="1">
      <alignment horizontal="center"/>
    </xf>
    <xf numFmtId="0" fontId="45" fillId="0" borderId="122" xfId="0" applyFont="1" applyBorder="1" applyAlignment="1">
      <alignment horizontal="center"/>
    </xf>
    <xf numFmtId="0" fontId="45" fillId="0" borderId="124" xfId="0" applyFont="1" applyBorder="1" applyAlignment="1">
      <alignment horizontal="center"/>
    </xf>
    <xf numFmtId="0" fontId="43" fillId="0" borderId="306" xfId="0" applyFont="1" applyBorder="1" applyAlignment="1">
      <alignment horizontal="center"/>
    </xf>
    <xf numFmtId="0" fontId="43" fillId="0" borderId="310" xfId="0" applyFont="1" applyBorder="1" applyAlignment="1">
      <alignment horizontal="center"/>
    </xf>
    <xf numFmtId="0" fontId="43" fillId="0" borderId="305" xfId="0" applyFont="1" applyBorder="1" applyAlignment="1">
      <alignment horizontal="center"/>
    </xf>
    <xf numFmtId="0" fontId="43" fillId="0" borderId="307" xfId="0" applyFont="1" applyBorder="1" applyAlignment="1">
      <alignment horizontal="center"/>
    </xf>
    <xf numFmtId="0" fontId="43" fillId="0" borderId="308" xfId="0" applyFont="1" applyBorder="1" applyAlignment="1">
      <alignment horizontal="center"/>
    </xf>
    <xf numFmtId="0" fontId="43" fillId="0" borderId="309" xfId="0" applyFont="1" applyBorder="1" applyAlignment="1">
      <alignment horizontal="center"/>
    </xf>
    <xf numFmtId="176" fontId="25" fillId="0" borderId="0" xfId="0" applyNumberFormat="1" applyFont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6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44" fillId="0" borderId="178" xfId="0" applyFont="1" applyBorder="1" applyAlignment="1">
      <alignment horizontal="center"/>
    </xf>
    <xf numFmtId="0" fontId="6" fillId="0" borderId="161" xfId="0" applyFont="1" applyBorder="1"/>
    <xf numFmtId="0" fontId="6" fillId="0" borderId="179" xfId="0" applyFont="1" applyBorder="1"/>
    <xf numFmtId="0" fontId="44" fillId="0" borderId="161" xfId="0" applyFont="1" applyBorder="1" applyAlignment="1">
      <alignment horizontal="center"/>
    </xf>
    <xf numFmtId="0" fontId="6" fillId="0" borderId="180" xfId="0" applyFont="1" applyBorder="1"/>
    <xf numFmtId="0" fontId="45" fillId="0" borderId="121" xfId="0" applyFont="1" applyBorder="1" applyAlignment="1">
      <alignment horizontal="center"/>
    </xf>
    <xf numFmtId="0" fontId="45" fillId="0" borderId="123" xfId="0" applyFont="1" applyBorder="1" applyAlignment="1">
      <alignment horizontal="center"/>
    </xf>
    <xf numFmtId="0" fontId="45" fillId="0" borderId="159" xfId="0" applyFont="1" applyBorder="1" applyAlignment="1">
      <alignment horizontal="center"/>
    </xf>
    <xf numFmtId="0" fontId="45" fillId="0" borderId="126" xfId="0" applyFont="1" applyBorder="1" applyAlignment="1">
      <alignment horizontal="center"/>
    </xf>
    <xf numFmtId="0" fontId="45" fillId="0" borderId="188" xfId="0" applyFont="1" applyBorder="1" applyAlignment="1">
      <alignment horizontal="center"/>
    </xf>
    <xf numFmtId="0" fontId="6" fillId="0" borderId="143" xfId="0" applyFont="1" applyBorder="1"/>
    <xf numFmtId="0" fontId="6" fillId="0" borderId="189" xfId="0" applyFont="1" applyBorder="1"/>
    <xf numFmtId="0" fontId="45" fillId="0" borderId="160" xfId="0" applyFont="1" applyBorder="1" applyAlignment="1">
      <alignment horizontal="center"/>
    </xf>
    <xf numFmtId="0" fontId="6" fillId="0" borderId="162" xfId="0" applyFont="1" applyBorder="1"/>
    <xf numFmtId="0" fontId="45" fillId="0" borderId="143" xfId="0" applyFont="1" applyBorder="1" applyAlignment="1">
      <alignment horizontal="center"/>
    </xf>
    <xf numFmtId="0" fontId="6" fillId="0" borderId="146" xfId="0" applyFont="1" applyBorder="1"/>
    <xf numFmtId="0" fontId="45" fillId="0" borderId="130" xfId="0" applyFont="1" applyBorder="1" applyAlignment="1">
      <alignment horizontal="center"/>
    </xf>
    <xf numFmtId="0" fontId="45" fillId="0" borderId="129" xfId="0" applyFont="1" applyBorder="1" applyAlignment="1">
      <alignment horizontal="center"/>
    </xf>
    <xf numFmtId="0" fontId="45" fillId="0" borderId="131" xfId="0" applyFont="1" applyBorder="1" applyAlignment="1">
      <alignment horizontal="center"/>
    </xf>
    <xf numFmtId="0" fontId="45" fillId="0" borderId="161" xfId="0" applyFont="1" applyBorder="1" applyAlignment="1">
      <alignment horizontal="center"/>
    </xf>
    <xf numFmtId="0" fontId="43" fillId="0" borderId="163" xfId="0" applyFont="1" applyBorder="1" applyAlignment="1">
      <alignment horizontal="center"/>
    </xf>
    <xf numFmtId="0" fontId="43" fillId="0" borderId="164" xfId="0" applyFont="1" applyBorder="1" applyAlignment="1">
      <alignment horizontal="center"/>
    </xf>
    <xf numFmtId="0" fontId="43" fillId="0" borderId="165" xfId="0" applyFont="1" applyBorder="1" applyAlignment="1">
      <alignment horizontal="center"/>
    </xf>
    <xf numFmtId="0" fontId="43" fillId="0" borderId="166" xfId="0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02" xfId="0" applyFont="1" applyBorder="1" applyAlignment="1">
      <alignment horizontal="center"/>
    </xf>
    <xf numFmtId="0" fontId="43" fillId="0" borderId="103" xfId="0" applyFont="1" applyBorder="1" applyAlignment="1">
      <alignment horizontal="center"/>
    </xf>
    <xf numFmtId="0" fontId="43" fillId="0" borderId="104" xfId="0" applyFont="1" applyBorder="1" applyAlignment="1">
      <alignment horizontal="center"/>
    </xf>
    <xf numFmtId="0" fontId="43" fillId="0" borderId="105" xfId="0" applyFont="1" applyBorder="1" applyAlignment="1">
      <alignment horizontal="center"/>
    </xf>
    <xf numFmtId="0" fontId="43" fillId="0" borderId="173" xfId="0" applyFont="1" applyBorder="1" applyAlignment="1">
      <alignment horizontal="center"/>
    </xf>
    <xf numFmtId="0" fontId="43" fillId="0" borderId="171" xfId="0" applyFont="1" applyBorder="1" applyAlignment="1">
      <alignment horizontal="center"/>
    </xf>
    <xf numFmtId="0" fontId="43" fillId="0" borderId="174" xfId="0" applyFont="1" applyBorder="1" applyAlignment="1">
      <alignment horizontal="center"/>
    </xf>
    <xf numFmtId="0" fontId="6" fillId="0" borderId="122" xfId="0" applyFont="1" applyBorder="1"/>
    <xf numFmtId="0" fontId="6" fillId="0" borderId="126" xfId="0" applyFont="1" applyBorder="1"/>
    <xf numFmtId="0" fontId="43" fillId="0" borderId="170" xfId="0" applyFont="1" applyBorder="1" applyAlignment="1">
      <alignment horizontal="center"/>
    </xf>
    <xf numFmtId="0" fontId="43" fillId="0" borderId="172" xfId="0" applyFont="1" applyBorder="1" applyAlignment="1">
      <alignment horizontal="center"/>
    </xf>
    <xf numFmtId="0" fontId="6" fillId="0" borderId="123" xfId="0" applyFont="1" applyBorder="1"/>
    <xf numFmtId="0" fontId="6" fillId="0" borderId="102" xfId="0" applyFont="1" applyBorder="1"/>
    <xf numFmtId="0" fontId="6" fillId="0" borderId="103" xfId="0" applyFont="1" applyBorder="1"/>
    <xf numFmtId="0" fontId="6" fillId="0" borderId="105" xfId="0" applyFont="1" applyBorder="1"/>
    <xf numFmtId="0" fontId="6" fillId="0" borderId="106" xfId="0" applyFont="1" applyBorder="1"/>
    <xf numFmtId="0" fontId="36" fillId="0" borderId="14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45" fillId="0" borderId="144" xfId="0" applyFont="1" applyBorder="1" applyAlignment="1">
      <alignment horizontal="center"/>
    </xf>
    <xf numFmtId="0" fontId="6" fillId="0" borderId="145" xfId="0" applyFont="1" applyBorder="1"/>
    <xf numFmtId="0" fontId="45" fillId="0" borderId="162" xfId="0" applyFont="1" applyBorder="1" applyAlignment="1">
      <alignment horizontal="center"/>
    </xf>
    <xf numFmtId="0" fontId="45" fillId="0" borderId="184" xfId="0" applyFont="1" applyBorder="1" applyAlignment="1">
      <alignment horizontal="center"/>
    </xf>
    <xf numFmtId="0" fontId="45" fillId="0" borderId="132" xfId="0" applyFont="1" applyBorder="1" applyAlignment="1">
      <alignment horizontal="center"/>
    </xf>
    <xf numFmtId="0" fontId="6" fillId="0" borderId="124" xfId="0" applyFont="1" applyBorder="1"/>
    <xf numFmtId="0" fontId="6" fillId="0" borderId="129" xfId="0" applyFont="1" applyBorder="1"/>
    <xf numFmtId="0" fontId="6" fillId="0" borderId="132" xfId="0" applyFont="1" applyBorder="1"/>
    <xf numFmtId="0" fontId="36" fillId="0" borderId="2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45" fillId="0" borderId="178" xfId="0" applyFont="1" applyBorder="1" applyAlignment="1">
      <alignment horizontal="center"/>
    </xf>
    <xf numFmtId="0" fontId="45" fillId="0" borderId="179" xfId="0" applyFont="1" applyBorder="1" applyAlignment="1">
      <alignment horizontal="center"/>
    </xf>
    <xf numFmtId="0" fontId="45" fillId="0" borderId="180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7" fillId="5" borderId="32" xfId="0" applyFont="1" applyFill="1" applyBorder="1" applyAlignment="1">
      <alignment horizontal="center"/>
    </xf>
    <xf numFmtId="0" fontId="27" fillId="5" borderId="41" xfId="0" applyFont="1" applyFill="1" applyBorder="1" applyAlignment="1">
      <alignment horizontal="center"/>
    </xf>
    <xf numFmtId="0" fontId="27" fillId="5" borderId="44" xfId="0" applyFont="1" applyFill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27" fillId="5" borderId="4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5" borderId="4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54" fillId="5" borderId="14" xfId="0" applyFont="1" applyFill="1" applyBorder="1" applyAlignment="1">
      <alignment horizontal="center"/>
    </xf>
    <xf numFmtId="0" fontId="54" fillId="5" borderId="13" xfId="0" applyFont="1" applyFill="1" applyBorder="1" applyAlignment="1">
      <alignment horizontal="center"/>
    </xf>
    <xf numFmtId="0" fontId="54" fillId="5" borderId="15" xfId="0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54" fillId="5" borderId="20" xfId="0" applyFont="1" applyFill="1" applyBorder="1" applyAlignment="1">
      <alignment horizontal="center"/>
    </xf>
    <xf numFmtId="0" fontId="54" fillId="5" borderId="19" xfId="0" applyFont="1" applyFill="1" applyBorder="1" applyAlignment="1">
      <alignment horizontal="center"/>
    </xf>
    <xf numFmtId="0" fontId="54" fillId="5" borderId="21" xfId="0" applyFont="1" applyFill="1" applyBorder="1" applyAlignment="1">
      <alignment horizontal="center"/>
    </xf>
    <xf numFmtId="0" fontId="64" fillId="5" borderId="19" xfId="0" applyFont="1" applyFill="1" applyBorder="1" applyAlignment="1">
      <alignment horizontal="center"/>
    </xf>
    <xf numFmtId="0" fontId="64" fillId="5" borderId="20" xfId="0" applyFont="1" applyFill="1" applyBorder="1" applyAlignment="1">
      <alignment horizontal="center"/>
    </xf>
    <xf numFmtId="0" fontId="64" fillId="5" borderId="21" xfId="0" applyFont="1" applyFill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62" fillId="0" borderId="41" xfId="0" applyFont="1" applyBorder="1" applyAlignment="1">
      <alignment horizontal="center"/>
    </xf>
    <xf numFmtId="0" fontId="62" fillId="0" borderId="42" xfId="0" applyFont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14" fillId="5" borderId="43" xfId="0" applyFont="1" applyFill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14" fillId="0" borderId="249" xfId="0" applyFont="1" applyBorder="1" applyAlignment="1">
      <alignment horizontal="center"/>
    </xf>
    <xf numFmtId="0" fontId="14" fillId="0" borderId="250" xfId="0" applyFont="1" applyBorder="1" applyAlignment="1">
      <alignment horizontal="center"/>
    </xf>
    <xf numFmtId="0" fontId="14" fillId="0" borderId="251" xfId="0" applyFont="1" applyBorder="1" applyAlignment="1">
      <alignment horizontal="center"/>
    </xf>
    <xf numFmtId="0" fontId="14" fillId="0" borderId="252" xfId="0" applyFont="1" applyBorder="1" applyAlignment="1">
      <alignment horizontal="center"/>
    </xf>
    <xf numFmtId="0" fontId="14" fillId="0" borderId="253" xfId="0" applyFont="1" applyBorder="1" applyAlignment="1">
      <alignment horizontal="center"/>
    </xf>
    <xf numFmtId="0" fontId="14" fillId="0" borderId="275" xfId="0" applyFont="1" applyBorder="1" applyAlignment="1">
      <alignment horizontal="center"/>
    </xf>
    <xf numFmtId="0" fontId="14" fillId="0" borderId="276" xfId="0" applyFont="1" applyBorder="1" applyAlignment="1">
      <alignment horizontal="center"/>
    </xf>
    <xf numFmtId="0" fontId="14" fillId="0" borderId="277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60" fillId="0" borderId="265" xfId="0" applyFont="1" applyBorder="1" applyAlignment="1">
      <alignment horizontal="center"/>
    </xf>
    <xf numFmtId="0" fontId="60" fillId="0" borderId="266" xfId="0" applyFont="1" applyBorder="1" applyAlignment="1">
      <alignment horizontal="center"/>
    </xf>
    <xf numFmtId="0" fontId="60" fillId="0" borderId="267" xfId="0" applyFont="1" applyBorder="1" applyAlignment="1">
      <alignment horizontal="center"/>
    </xf>
    <xf numFmtId="0" fontId="61" fillId="5" borderId="268" xfId="0" applyFont="1" applyFill="1" applyBorder="1" applyAlignment="1">
      <alignment horizontal="center"/>
    </xf>
    <xf numFmtId="0" fontId="61" fillId="5" borderId="266" xfId="0" applyFont="1" applyFill="1" applyBorder="1" applyAlignment="1">
      <alignment horizontal="center"/>
    </xf>
    <xf numFmtId="0" fontId="61" fillId="5" borderId="269" xfId="0" applyFont="1" applyFill="1" applyBorder="1" applyAlignment="1">
      <alignment horizontal="center"/>
    </xf>
    <xf numFmtId="0" fontId="61" fillId="5" borderId="270" xfId="0" applyFont="1" applyFill="1" applyBorder="1" applyAlignment="1">
      <alignment horizontal="center"/>
    </xf>
    <xf numFmtId="0" fontId="18" fillId="0" borderId="249" xfId="0" applyFont="1" applyBorder="1" applyAlignment="1">
      <alignment horizontal="center"/>
    </xf>
    <xf numFmtId="0" fontId="18" fillId="0" borderId="250" xfId="0" applyFont="1" applyBorder="1" applyAlignment="1">
      <alignment horizontal="center"/>
    </xf>
    <xf numFmtId="0" fontId="18" fillId="0" borderId="251" xfId="0" applyFont="1" applyBorder="1" applyAlignment="1">
      <alignment horizontal="center"/>
    </xf>
    <xf numFmtId="0" fontId="18" fillId="0" borderId="252" xfId="0" applyFont="1" applyBorder="1" applyAlignment="1">
      <alignment horizontal="center"/>
    </xf>
    <xf numFmtId="0" fontId="18" fillId="0" borderId="253" xfId="0" applyFont="1" applyBorder="1" applyAlignment="1">
      <alignment horizontal="center"/>
    </xf>
    <xf numFmtId="0" fontId="27" fillId="5" borderId="249" xfId="0" applyFont="1" applyFill="1" applyBorder="1" applyAlignment="1">
      <alignment horizontal="center"/>
    </xf>
    <xf numFmtId="0" fontId="27" fillId="5" borderId="250" xfId="0" applyFont="1" applyFill="1" applyBorder="1" applyAlignment="1">
      <alignment horizontal="center"/>
    </xf>
    <xf numFmtId="0" fontId="27" fillId="5" borderId="251" xfId="0" applyFont="1" applyFill="1" applyBorder="1" applyAlignment="1">
      <alignment horizontal="center"/>
    </xf>
    <xf numFmtId="0" fontId="27" fillId="5" borderId="252" xfId="0" applyFont="1" applyFill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56" fillId="0" borderId="261" xfId="0" applyFont="1" applyBorder="1" applyAlignment="1">
      <alignment horizontal="center"/>
    </xf>
    <xf numFmtId="0" fontId="19" fillId="0" borderId="143" xfId="0" applyFont="1" applyBorder="1"/>
    <xf numFmtId="0" fontId="57" fillId="5" borderId="262" xfId="0" applyFont="1" applyFill="1" applyBorder="1" applyAlignment="1">
      <alignment horizontal="center"/>
    </xf>
    <xf numFmtId="0" fontId="57" fillId="5" borderId="143" xfId="0" applyFont="1" applyFill="1" applyBorder="1" applyAlignment="1">
      <alignment horizontal="center"/>
    </xf>
    <xf numFmtId="0" fontId="57" fillId="5" borderId="263" xfId="0" applyFont="1" applyFill="1" applyBorder="1" applyAlignment="1">
      <alignment horizontal="center"/>
    </xf>
    <xf numFmtId="0" fontId="57" fillId="5" borderId="264" xfId="0" applyFont="1" applyFill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22" xfId="0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56" fillId="0" borderId="258" xfId="0" applyFont="1" applyBorder="1" applyAlignment="1">
      <alignment horizontal="center"/>
    </xf>
    <xf numFmtId="0" fontId="19" fillId="0" borderId="122" xfId="0" applyFont="1" applyBorder="1"/>
    <xf numFmtId="0" fontId="57" fillId="5" borderId="120" xfId="0" applyFont="1" applyFill="1" applyBorder="1" applyAlignment="1">
      <alignment horizontal="center"/>
    </xf>
    <xf numFmtId="0" fontId="57" fillId="5" borderId="122" xfId="0" applyFont="1" applyFill="1" applyBorder="1" applyAlignment="1">
      <alignment horizontal="center"/>
    </xf>
    <xf numFmtId="0" fontId="57" fillId="5" borderId="259" xfId="0" applyFont="1" applyFill="1" applyBorder="1" applyAlignment="1">
      <alignment horizontal="center"/>
    </xf>
    <xf numFmtId="0" fontId="57" fillId="5" borderId="260" xfId="0" applyFont="1" applyFill="1" applyBorder="1" applyAlignment="1">
      <alignment horizontal="center"/>
    </xf>
    <xf numFmtId="0" fontId="19" fillId="0" borderId="273" xfId="0" applyFont="1" applyBorder="1"/>
    <xf numFmtId="0" fontId="56" fillId="0" borderId="122" xfId="0" applyFont="1" applyBorder="1" applyAlignment="1">
      <alignment horizontal="center"/>
    </xf>
    <xf numFmtId="0" fontId="19" fillId="0" borderId="274" xfId="0" applyFont="1" applyBorder="1"/>
    <xf numFmtId="0" fontId="56" fillId="0" borderId="143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64" fillId="5" borderId="22" xfId="0" applyFont="1" applyFill="1" applyBorder="1" applyAlignment="1">
      <alignment horizontal="center"/>
    </xf>
    <xf numFmtId="49" fontId="65" fillId="0" borderId="11" xfId="0" applyNumberFormat="1" applyFont="1" applyBorder="1" applyAlignment="1">
      <alignment wrapText="1"/>
    </xf>
    <xf numFmtId="0" fontId="14" fillId="0" borderId="279" xfId="0" applyFont="1" applyBorder="1" applyAlignment="1">
      <alignment horizontal="center"/>
    </xf>
    <xf numFmtId="0" fontId="14" fillId="0" borderId="280" xfId="0" applyFont="1" applyBorder="1" applyAlignment="1">
      <alignment horizontal="center"/>
    </xf>
    <xf numFmtId="0" fontId="14" fillId="0" borderId="281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2" xfId="0" applyFont="1" applyBorder="1" applyAlignment="1">
      <alignment horizontal="center"/>
    </xf>
    <xf numFmtId="0" fontId="14" fillId="0" borderId="283" xfId="0" applyFont="1" applyBorder="1" applyAlignment="1">
      <alignment horizontal="center"/>
    </xf>
    <xf numFmtId="49" fontId="12" fillId="0" borderId="11" xfId="0" applyNumberFormat="1" applyFont="1" applyBorder="1" applyAlignment="1">
      <alignment wrapText="1"/>
    </xf>
    <xf numFmtId="0" fontId="11" fillId="0" borderId="6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8" fillId="0" borderId="207" xfId="0" applyFont="1" applyBorder="1" applyAlignment="1">
      <alignment horizontal="center" vertical="center"/>
    </xf>
    <xf numFmtId="0" fontId="18" fillId="0" borderId="239" xfId="0" applyFont="1" applyBorder="1" applyAlignment="1">
      <alignment horizontal="center" vertical="center"/>
    </xf>
    <xf numFmtId="20" fontId="22" fillId="0" borderId="233" xfId="0" applyNumberFormat="1" applyFont="1" applyBorder="1" applyAlignment="1">
      <alignment horizontal="center" vertical="center"/>
    </xf>
    <xf numFmtId="20" fontId="22" fillId="0" borderId="234" xfId="0" applyNumberFormat="1" applyFont="1" applyBorder="1" applyAlignment="1">
      <alignment horizontal="center" vertical="center"/>
    </xf>
    <xf numFmtId="20" fontId="22" fillId="0" borderId="235" xfId="0" applyNumberFormat="1" applyFont="1" applyBorder="1" applyAlignment="1">
      <alignment horizontal="center" vertical="center"/>
    </xf>
    <xf numFmtId="20" fontId="22" fillId="0" borderId="236" xfId="0" applyNumberFormat="1" applyFont="1" applyBorder="1" applyAlignment="1">
      <alignment horizontal="center" vertical="center"/>
    </xf>
    <xf numFmtId="49" fontId="18" fillId="0" borderId="238" xfId="0" applyNumberFormat="1" applyFont="1" applyBorder="1" applyAlignment="1">
      <alignment horizontal="center" vertical="center" wrapText="1"/>
    </xf>
    <xf numFmtId="49" fontId="18" fillId="0" borderId="206" xfId="0" applyNumberFormat="1" applyFont="1" applyBorder="1" applyAlignment="1">
      <alignment horizontal="center" vertical="center"/>
    </xf>
    <xf numFmtId="49" fontId="18" fillId="0" borderId="244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6" fillId="0" borderId="240" xfId="0" applyFont="1" applyBorder="1" applyAlignment="1">
      <alignment horizontal="center" vertical="center"/>
    </xf>
    <xf numFmtId="0" fontId="16" fillId="0" borderId="242" xfId="0" applyFont="1" applyBorder="1" applyAlignment="1">
      <alignment horizontal="center" vertical="center"/>
    </xf>
    <xf numFmtId="0" fontId="16" fillId="0" borderId="243" xfId="0" applyFont="1" applyBorder="1" applyAlignment="1">
      <alignment horizontal="center" vertical="center"/>
    </xf>
    <xf numFmtId="49" fontId="18" fillId="0" borderId="206" xfId="0" applyNumberFormat="1" applyFont="1" applyBorder="1" applyAlignment="1">
      <alignment horizontal="center" vertical="center" wrapText="1"/>
    </xf>
    <xf numFmtId="49" fontId="18" fillId="0" borderId="222" xfId="0" applyNumberFormat="1" applyFont="1" applyBorder="1" applyAlignment="1">
      <alignment horizontal="center" vertical="center"/>
    </xf>
    <xf numFmtId="0" fontId="18" fillId="0" borderId="22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0" fontId="22" fillId="0" borderId="203" xfId="0" applyNumberFormat="1" applyFont="1" applyBorder="1" applyAlignment="1">
      <alignment horizontal="center" vertical="center"/>
    </xf>
    <xf numFmtId="0" fontId="22" fillId="0" borderId="204" xfId="0" applyFont="1" applyBorder="1" applyAlignment="1">
      <alignment horizontal="center" vertical="center"/>
    </xf>
    <xf numFmtId="0" fontId="22" fillId="0" borderId="20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0" fontId="22" fillId="0" borderId="224" xfId="0" applyNumberFormat="1" applyFont="1" applyBorder="1" applyAlignment="1">
      <alignment horizontal="left" vertical="center" wrapText="1" indent="1"/>
    </xf>
    <xf numFmtId="20" fontId="22" fillId="0" borderId="225" xfId="0" applyNumberFormat="1" applyFont="1" applyBorder="1" applyAlignment="1">
      <alignment horizontal="left" vertical="center" wrapText="1" indent="1"/>
    </xf>
    <xf numFmtId="20" fontId="22" fillId="0" borderId="226" xfId="0" applyNumberFormat="1" applyFont="1" applyBorder="1" applyAlignment="1">
      <alignment horizontal="left" vertical="center" wrapText="1" indent="1"/>
    </xf>
    <xf numFmtId="20" fontId="22" fillId="0" borderId="65" xfId="0" applyNumberFormat="1" applyFont="1" applyBorder="1" applyAlignment="1">
      <alignment horizontal="left" vertical="center" wrapText="1" indent="1"/>
    </xf>
    <xf numFmtId="20" fontId="22" fillId="0" borderId="0" xfId="0" applyNumberFormat="1" applyFont="1" applyAlignment="1">
      <alignment horizontal="left" vertical="center" wrapText="1" indent="1"/>
    </xf>
    <xf numFmtId="20" fontId="22" fillId="0" borderId="228" xfId="0" applyNumberFormat="1" applyFont="1" applyBorder="1" applyAlignment="1">
      <alignment horizontal="left" vertical="center" wrapText="1" indent="1"/>
    </xf>
    <xf numFmtId="20" fontId="22" fillId="0" borderId="60" xfId="0" applyNumberFormat="1" applyFont="1" applyBorder="1" applyAlignment="1">
      <alignment horizontal="left" vertical="center" wrapText="1" indent="1"/>
    </xf>
    <xf numFmtId="20" fontId="22" fillId="0" borderId="58" xfId="0" applyNumberFormat="1" applyFont="1" applyBorder="1" applyAlignment="1">
      <alignment horizontal="left" vertical="center" wrapText="1" indent="1"/>
    </xf>
    <xf numFmtId="20" fontId="22" fillId="0" borderId="229" xfId="0" applyNumberFormat="1" applyFont="1" applyBorder="1" applyAlignment="1">
      <alignment horizontal="left" vertical="center" wrapText="1" indent="1"/>
    </xf>
    <xf numFmtId="0" fontId="53" fillId="0" borderId="210" xfId="0" applyFont="1" applyBorder="1" applyAlignment="1">
      <alignment horizontal="center" vertical="center" shrinkToFit="1"/>
    </xf>
    <xf numFmtId="0" fontId="53" fillId="0" borderId="211" xfId="0" applyFont="1" applyBorder="1" applyAlignment="1">
      <alignment horizontal="center" vertical="center" shrinkToFit="1"/>
    </xf>
    <xf numFmtId="0" fontId="53" fillId="0" borderId="212" xfId="0" applyFont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218" xfId="0" applyFont="1" applyBorder="1" applyAlignment="1">
      <alignment horizontal="center" vertical="center" shrinkToFit="1"/>
    </xf>
    <xf numFmtId="0" fontId="53" fillId="0" borderId="60" xfId="0" applyFont="1" applyBorder="1" applyAlignment="1">
      <alignment horizontal="center" vertical="center" shrinkToFit="1"/>
    </xf>
    <xf numFmtId="0" fontId="53" fillId="0" borderId="58" xfId="0" applyFont="1" applyBorder="1" applyAlignment="1">
      <alignment horizontal="center" vertical="center" shrinkToFit="1"/>
    </xf>
    <xf numFmtId="0" fontId="53" fillId="0" borderId="221" xfId="0" applyFont="1" applyBorder="1" applyAlignment="1">
      <alignment horizontal="center" vertical="center" shrinkToFit="1"/>
    </xf>
    <xf numFmtId="20" fontId="22" fillId="0" borderId="225" xfId="0" applyNumberFormat="1" applyFont="1" applyBorder="1" applyAlignment="1">
      <alignment horizontal="left" vertical="center" indent="1"/>
    </xf>
    <xf numFmtId="20" fontId="22" fillId="0" borderId="226" xfId="0" applyNumberFormat="1" applyFont="1" applyBorder="1" applyAlignment="1">
      <alignment horizontal="left" vertical="center" indent="1"/>
    </xf>
    <xf numFmtId="20" fontId="22" fillId="0" borderId="65" xfId="0" applyNumberFormat="1" applyFont="1" applyBorder="1" applyAlignment="1">
      <alignment horizontal="left" vertical="center" indent="1"/>
    </xf>
    <xf numFmtId="20" fontId="22" fillId="0" borderId="0" xfId="0" applyNumberFormat="1" applyFont="1" applyAlignment="1">
      <alignment horizontal="left" vertical="center" indent="1"/>
    </xf>
    <xf numFmtId="20" fontId="22" fillId="0" borderId="228" xfId="0" applyNumberFormat="1" applyFont="1" applyBorder="1" applyAlignment="1">
      <alignment horizontal="left" vertical="center" indent="1"/>
    </xf>
    <xf numFmtId="20" fontId="22" fillId="0" borderId="60" xfId="0" applyNumberFormat="1" applyFont="1" applyBorder="1" applyAlignment="1">
      <alignment horizontal="left" vertical="center" indent="1"/>
    </xf>
    <xf numFmtId="20" fontId="22" fillId="0" borderId="58" xfId="0" applyNumberFormat="1" applyFont="1" applyBorder="1" applyAlignment="1">
      <alignment horizontal="left" vertical="center" indent="1"/>
    </xf>
    <xf numFmtId="20" fontId="22" fillId="0" borderId="229" xfId="0" applyNumberFormat="1" applyFont="1" applyBorder="1" applyAlignment="1">
      <alignment horizontal="left" vertical="center" indent="1"/>
    </xf>
    <xf numFmtId="0" fontId="49" fillId="0" borderId="0" xfId="0" applyFont="1" applyAlignment="1">
      <alignment horizontal="center" vertical="center"/>
    </xf>
    <xf numFmtId="0" fontId="18" fillId="0" borderId="196" xfId="0" applyFont="1" applyBorder="1" applyAlignment="1">
      <alignment horizontal="center"/>
    </xf>
    <xf numFmtId="0" fontId="18" fillId="0" borderId="197" xfId="0" applyFont="1" applyBorder="1" applyAlignment="1">
      <alignment horizontal="center"/>
    </xf>
    <xf numFmtId="0" fontId="18" fillId="0" borderId="195" xfId="0" applyFont="1" applyBorder="1" applyAlignment="1">
      <alignment horizontal="center"/>
    </xf>
    <xf numFmtId="0" fontId="18" fillId="0" borderId="198" xfId="0" applyFont="1" applyBorder="1" applyAlignment="1">
      <alignment horizontal="center"/>
    </xf>
    <xf numFmtId="0" fontId="18" fillId="0" borderId="200" xfId="0" applyFont="1" applyBorder="1" applyAlignment="1">
      <alignment horizontal="center" vertical="center"/>
    </xf>
    <xf numFmtId="176" fontId="17" fillId="0" borderId="245" xfId="0" applyNumberFormat="1" applyFont="1" applyBorder="1" applyAlignment="1">
      <alignment horizontal="center"/>
    </xf>
    <xf numFmtId="0" fontId="11" fillId="0" borderId="6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176" fontId="20" fillId="0" borderId="25" xfId="0" applyNumberFormat="1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40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401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0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13" fillId="0" borderId="68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</cellXfs>
  <cellStyles count="227">
    <cellStyle name="標準" xfId="0" builtinId="0"/>
    <cellStyle name="標準 10" xfId="13" xr:uid="{00000000-0005-0000-0000-000001000000}"/>
    <cellStyle name="標準 10 2" xfId="125" xr:uid="{A30E667B-B8DC-48BC-ADD3-C6FE91E27616}"/>
    <cellStyle name="標準 107" xfId="50" xr:uid="{00000000-0005-0000-0000-000002000000}"/>
    <cellStyle name="標準 107 2" xfId="159" xr:uid="{36FD52E3-FC9D-44F8-BB62-3B793D4964E7}"/>
    <cellStyle name="標準 108" xfId="67" xr:uid="{00000000-0005-0000-0000-000003000000}"/>
    <cellStyle name="標準 108 2" xfId="176" xr:uid="{C067D252-3CD3-4D58-9085-640E1E263B02}"/>
    <cellStyle name="標準 11" xfId="19" xr:uid="{00000000-0005-0000-0000-000004000000}"/>
    <cellStyle name="標準 110" xfId="60" xr:uid="{00000000-0005-0000-0000-000005000000}"/>
    <cellStyle name="標準 110 2" xfId="169" xr:uid="{8FE91195-6D78-4BF5-BC8D-F62AA8151E32}"/>
    <cellStyle name="標準 111" xfId="38" xr:uid="{00000000-0005-0000-0000-000006000000}"/>
    <cellStyle name="標準 111 2" xfId="147" xr:uid="{4C4A3A58-A23F-4CA2-B026-30C8DE766929}"/>
    <cellStyle name="標準 113" xfId="55" xr:uid="{00000000-0005-0000-0000-000007000000}"/>
    <cellStyle name="標準 113 2" xfId="164" xr:uid="{91511FD8-4096-433C-A96B-56B16A7DA266}"/>
    <cellStyle name="標準 116" xfId="58" xr:uid="{00000000-0005-0000-0000-000008000000}"/>
    <cellStyle name="標準 116 2" xfId="167" xr:uid="{EF5ADC21-AA29-4B11-BF37-A0351D83A353}"/>
    <cellStyle name="標準 117" xfId="62" xr:uid="{00000000-0005-0000-0000-000009000000}"/>
    <cellStyle name="標準 117 2" xfId="171" xr:uid="{9786EF29-9B6D-4AE6-A9BF-AE89FC5D27CB}"/>
    <cellStyle name="標準 118" xfId="74" xr:uid="{00000000-0005-0000-0000-00000A000000}"/>
    <cellStyle name="標準 118 2" xfId="182" xr:uid="{39E41838-6A71-4F3D-BDDD-9713BB3198DF}"/>
    <cellStyle name="標準 119" xfId="76" xr:uid="{00000000-0005-0000-0000-00000B000000}"/>
    <cellStyle name="標準 119 2" xfId="184" xr:uid="{5AEA03EF-8CFD-4E84-A98C-E2B3BA58D336}"/>
    <cellStyle name="標準 12" xfId="27" xr:uid="{00000000-0005-0000-0000-00000C000000}"/>
    <cellStyle name="標準 120" xfId="69" xr:uid="{00000000-0005-0000-0000-00000D000000}"/>
    <cellStyle name="標準 120 2" xfId="178" xr:uid="{31B789F9-CEA0-466C-B9A4-4164BF5085B0}"/>
    <cellStyle name="標準 121" xfId="75" xr:uid="{00000000-0005-0000-0000-00000E000000}"/>
    <cellStyle name="標準 121 2" xfId="183" xr:uid="{B09BF324-D8A6-40D6-926C-A5A6189C54E5}"/>
    <cellStyle name="標準 13" xfId="17" xr:uid="{00000000-0005-0000-0000-00000F000000}"/>
    <cellStyle name="標準 135" xfId="54" xr:uid="{00000000-0005-0000-0000-000010000000}"/>
    <cellStyle name="標準 135 2" xfId="163" xr:uid="{A5356686-8B1C-4295-9C11-53C00EB62DE4}"/>
    <cellStyle name="標準 136" xfId="44" xr:uid="{00000000-0005-0000-0000-000011000000}"/>
    <cellStyle name="標準 136 2" xfId="153" xr:uid="{CD62881F-F077-42E7-BF18-9AB8F73F80B4}"/>
    <cellStyle name="標準 137" xfId="106" xr:uid="{00000000-0005-0000-0000-000012000000}"/>
    <cellStyle name="標準 137 2" xfId="215" xr:uid="{6ED89B70-1B16-46C6-8CFB-73B1357BDF6A}"/>
    <cellStyle name="標準 138" xfId="107" xr:uid="{00000000-0005-0000-0000-000013000000}"/>
    <cellStyle name="標準 138 2" xfId="216" xr:uid="{F165D5E9-9AB1-4986-86FE-8B6B7911CF0C}"/>
    <cellStyle name="標準 139" xfId="65" xr:uid="{00000000-0005-0000-0000-000014000000}"/>
    <cellStyle name="標準 139 2" xfId="174" xr:uid="{0F94BD6B-C2BA-49EF-AFFB-E0F6C3FDD5E0}"/>
    <cellStyle name="標準 14" xfId="11" xr:uid="{00000000-0005-0000-0000-000015000000}"/>
    <cellStyle name="標準 14 2" xfId="123" xr:uid="{9867DE06-DFBF-455F-A01F-D498375048A5}"/>
    <cellStyle name="標準 140" xfId="102" xr:uid="{00000000-0005-0000-0000-000016000000}"/>
    <cellStyle name="標準 140 2" xfId="211" xr:uid="{43A6864C-4D36-4528-83F6-67196956FF89}"/>
    <cellStyle name="標準 141" xfId="80" xr:uid="{00000000-0005-0000-0000-000017000000}"/>
    <cellStyle name="標準 141 2" xfId="190" xr:uid="{4DD43CC6-ED9F-44F6-A6B0-A132AE40672A}"/>
    <cellStyle name="標準 142" xfId="88" xr:uid="{00000000-0005-0000-0000-000018000000}"/>
    <cellStyle name="標準 142 2" xfId="198" xr:uid="{2F2188C7-DF34-4BA1-8B37-E6136FD5A340}"/>
    <cellStyle name="標準 143" xfId="72" xr:uid="{00000000-0005-0000-0000-000019000000}"/>
    <cellStyle name="標準 143 2" xfId="181" xr:uid="{85F64893-6BF5-406B-8901-56E6F53E55BC}"/>
    <cellStyle name="標準 144" xfId="45" xr:uid="{00000000-0005-0000-0000-00001A000000}"/>
    <cellStyle name="標準 144 2" xfId="154" xr:uid="{5D522B40-8C5F-4144-B909-26E90218B6E2}"/>
    <cellStyle name="標準 145" xfId="112" xr:uid="{00000000-0005-0000-0000-00001B000000}"/>
    <cellStyle name="標準 145 2" xfId="221" xr:uid="{395DDB05-D243-42F4-ABA0-7BAF70C02280}"/>
    <cellStyle name="標準 146" xfId="95" xr:uid="{00000000-0005-0000-0000-00001C000000}"/>
    <cellStyle name="標準 146 2" xfId="165" xr:uid="{2536AF17-A68E-4EB0-AD3E-0D6E139336E9}"/>
    <cellStyle name="標準 147" xfId="70" xr:uid="{00000000-0005-0000-0000-00001D000000}"/>
    <cellStyle name="標準 147 2" xfId="179" xr:uid="{85518E33-3E0C-452E-86BC-31EAF73B3706}"/>
    <cellStyle name="標準 149" xfId="93" xr:uid="{00000000-0005-0000-0000-00001E000000}"/>
    <cellStyle name="標準 149 2" xfId="203" xr:uid="{6879243C-7A55-4600-9A9A-95FB5807C25C}"/>
    <cellStyle name="標準 160" xfId="104" xr:uid="{00000000-0005-0000-0000-00001F000000}"/>
    <cellStyle name="標準 160 2" xfId="213" xr:uid="{8E04D8A6-A5C2-4365-87C7-CBD48F14D0E1}"/>
    <cellStyle name="標準 161" xfId="85" xr:uid="{00000000-0005-0000-0000-000020000000}"/>
    <cellStyle name="標準 161 2" xfId="195" xr:uid="{314E6CB1-2064-44BE-958A-4242E5973B8E}"/>
    <cellStyle name="標準 162" xfId="90" xr:uid="{00000000-0005-0000-0000-000021000000}"/>
    <cellStyle name="標準 162 2" xfId="200" xr:uid="{CAE9A1C3-7AF9-4AE3-8B1F-9519EE288056}"/>
    <cellStyle name="標準 163" xfId="83" xr:uid="{00000000-0005-0000-0000-000022000000}"/>
    <cellStyle name="標準 163 2" xfId="193" xr:uid="{EFBCE9B9-1E6D-40F2-8236-5444A5E5BE3C}"/>
    <cellStyle name="標準 166" xfId="82" xr:uid="{00000000-0005-0000-0000-000023000000}"/>
    <cellStyle name="標準 166 2" xfId="192" xr:uid="{76587ABD-E71B-4A48-977E-0EAADB3A20C0}"/>
    <cellStyle name="標準 17" xfId="8" xr:uid="{00000000-0005-0000-0000-000024000000}"/>
    <cellStyle name="標準 17 2" xfId="119" xr:uid="{F07EEE3C-6D61-4147-AAD0-4021A2DBB800}"/>
    <cellStyle name="標準 175" xfId="92" xr:uid="{00000000-0005-0000-0000-000025000000}"/>
    <cellStyle name="標準 175 2" xfId="202" xr:uid="{CF4760AE-DDB8-49E1-A62A-7C4C8EED2866}"/>
    <cellStyle name="標準 177" xfId="86" xr:uid="{00000000-0005-0000-0000-000026000000}"/>
    <cellStyle name="標準 177 2" xfId="196" xr:uid="{A5D1F8F4-AF3F-4A75-8ED4-71CF033C852F}"/>
    <cellStyle name="標準 18" xfId="9" xr:uid="{00000000-0005-0000-0000-000027000000}"/>
    <cellStyle name="標準 18 2" xfId="121" xr:uid="{9A69B8B2-71C6-42A5-AFEA-5F13DB0D2CB3}"/>
    <cellStyle name="標準 180" xfId="108" xr:uid="{00000000-0005-0000-0000-000028000000}"/>
    <cellStyle name="標準 180 2" xfId="217" xr:uid="{B69CC11D-7C7B-41F0-9CF2-873789603F44}"/>
    <cellStyle name="標準 182" xfId="109" xr:uid="{00000000-0005-0000-0000-000029000000}"/>
    <cellStyle name="標準 182 2" xfId="218" xr:uid="{589F7469-8324-49C8-BCFA-C47CA5B8DF94}"/>
    <cellStyle name="標準 183" xfId="105" xr:uid="{00000000-0005-0000-0000-00002A000000}"/>
    <cellStyle name="標準 183 2" xfId="214" xr:uid="{1795513D-224E-4FC2-AEF6-1E46A6026B59}"/>
    <cellStyle name="標準 184" xfId="41" xr:uid="{00000000-0005-0000-0000-00002B000000}"/>
    <cellStyle name="標準 184 2" xfId="150" xr:uid="{FB752824-BF5D-425E-9893-4A159D719FF8}"/>
    <cellStyle name="標準 189" xfId="81" xr:uid="{00000000-0005-0000-0000-00002C000000}"/>
    <cellStyle name="標準 189 2" xfId="191" xr:uid="{4812694E-C1DC-4EC4-AA5A-051FCC7C495B}"/>
    <cellStyle name="標準 19" xfId="6" xr:uid="{00000000-0005-0000-0000-00002D000000}"/>
    <cellStyle name="標準 19 2" xfId="118" xr:uid="{27ACB262-323C-4034-B185-1338BCDFD068}"/>
    <cellStyle name="標準 190" xfId="110" xr:uid="{00000000-0005-0000-0000-00002E000000}"/>
    <cellStyle name="標準 190 2" xfId="219" xr:uid="{1BBC8975-36C9-4CE3-82C1-D7E959E7B4D7}"/>
    <cellStyle name="標準 193" xfId="99" xr:uid="{00000000-0005-0000-0000-00002F000000}"/>
    <cellStyle name="標準 193 2" xfId="208" xr:uid="{0B75332E-AD8A-4F97-87F5-9C77D92AC845}"/>
    <cellStyle name="標準 2" xfId="1" xr:uid="{00000000-0005-0000-0000-000030000000}"/>
    <cellStyle name="標準 2 2" xfId="3" xr:uid="{00000000-0005-0000-0000-000031000000}"/>
    <cellStyle name="標準 20" xfId="12" xr:uid="{00000000-0005-0000-0000-000032000000}"/>
    <cellStyle name="標準 20 2" xfId="124" xr:uid="{4D4698BD-B041-433B-865A-23A88B2108BB}"/>
    <cellStyle name="標準 200" xfId="94" xr:uid="{00000000-0005-0000-0000-000033000000}"/>
    <cellStyle name="標準 200 2" xfId="204" xr:uid="{6D7AAEFA-0797-422D-AC97-10DB86E40AE3}"/>
    <cellStyle name="標準 201" xfId="91" xr:uid="{00000000-0005-0000-0000-000034000000}"/>
    <cellStyle name="標準 201 2" xfId="201" xr:uid="{B8EC033F-84BF-4F69-A1F0-973EC464BCDC}"/>
    <cellStyle name="標準 202" xfId="87" xr:uid="{00000000-0005-0000-0000-000035000000}"/>
    <cellStyle name="標準 202 2" xfId="197" xr:uid="{965F29B8-F836-43FB-A392-4CC6531532F5}"/>
    <cellStyle name="標準 203" xfId="89" xr:uid="{00000000-0005-0000-0000-000036000000}"/>
    <cellStyle name="標準 203 2" xfId="199" xr:uid="{E1088AA7-374D-4163-8F89-993086DB915A}"/>
    <cellStyle name="標準 204" xfId="84" xr:uid="{00000000-0005-0000-0000-000037000000}"/>
    <cellStyle name="標準 204 2" xfId="194" xr:uid="{5F2F89A4-C1EE-4D7C-B27F-C27C519071B7}"/>
    <cellStyle name="標準 205" xfId="57" xr:uid="{00000000-0005-0000-0000-000038000000}"/>
    <cellStyle name="標準 205 2" xfId="186" xr:uid="{A09770CD-2A8A-40BC-8A79-4C36C3E08F4F}"/>
    <cellStyle name="標準 21" xfId="14" xr:uid="{00000000-0005-0000-0000-000039000000}"/>
    <cellStyle name="標準 21 2" xfId="126" xr:uid="{D2D3E58D-0B68-412D-902A-AA9824495157}"/>
    <cellStyle name="標準 22" xfId="10" xr:uid="{00000000-0005-0000-0000-00003A000000}"/>
    <cellStyle name="標準 22 2" xfId="122" xr:uid="{5CA2DEA6-A697-44D0-852F-9ABA2DDFDBF7}"/>
    <cellStyle name="標準 23" xfId="18" xr:uid="{00000000-0005-0000-0000-00003B000000}"/>
    <cellStyle name="標準 23 2" xfId="129" xr:uid="{C0D4BFCC-A61E-45E1-BEA6-52FA94115ECA}"/>
    <cellStyle name="標準 24" xfId="28" xr:uid="{00000000-0005-0000-0000-00003C000000}"/>
    <cellStyle name="標準 24 2" xfId="137" xr:uid="{0472E12B-CDBC-4162-906E-49FBA83E5851}"/>
    <cellStyle name="標準 25" xfId="30" xr:uid="{00000000-0005-0000-0000-00003D000000}"/>
    <cellStyle name="標準 25 2" xfId="139" xr:uid="{E4427E6C-4D97-411F-BA5F-2B3A4AB020F7}"/>
    <cellStyle name="標準 28" xfId="32" xr:uid="{00000000-0005-0000-0000-00003E000000}"/>
    <cellStyle name="標準 28 2" xfId="141" xr:uid="{87278756-A592-4B26-941A-3E4A87249284}"/>
    <cellStyle name="標準 3" xfId="2" xr:uid="{00000000-0005-0000-0000-00003F000000}"/>
    <cellStyle name="標準 3 112" xfId="114" xr:uid="{00000000-0005-0000-0000-000040000000}"/>
    <cellStyle name="標準 3 112 2" xfId="223" xr:uid="{556DAA40-D8A5-4473-9AFA-F7DB92D69AB8}"/>
    <cellStyle name="標準 3 115" xfId="113" xr:uid="{00000000-0005-0000-0000-000041000000}"/>
    <cellStyle name="標準 3 115 2" xfId="222" xr:uid="{F068469E-48CF-4F45-8BB0-8FECF900E008}"/>
    <cellStyle name="標準 3 119" xfId="66" xr:uid="{00000000-0005-0000-0000-000042000000}"/>
    <cellStyle name="標準 3 119 2" xfId="175" xr:uid="{8971DFF1-0E53-4C82-969C-0CBCD37842DF}"/>
    <cellStyle name="標準 3 12" xfId="7" xr:uid="{00000000-0005-0000-0000-000043000000}"/>
    <cellStyle name="標準 3 12 2" xfId="120" xr:uid="{0E43F143-6156-4060-A8A9-3B0D709F1718}"/>
    <cellStyle name="標準 3 121" xfId="59" xr:uid="{00000000-0005-0000-0000-000044000000}"/>
    <cellStyle name="標準 3 121 2" xfId="168" xr:uid="{721B0E70-DB9B-4B43-B649-E6F5BE499CAB}"/>
    <cellStyle name="標準 3 128" xfId="61" xr:uid="{00000000-0005-0000-0000-000045000000}"/>
    <cellStyle name="標準 3 128 2" xfId="170" xr:uid="{47BA2D17-8D4A-4AFA-BCF3-F550F6180C4A}"/>
    <cellStyle name="標準 3 131" xfId="68" xr:uid="{00000000-0005-0000-0000-000046000000}"/>
    <cellStyle name="標準 3 131 2" xfId="177" xr:uid="{A8E338B4-1B2F-43A2-B873-9715B7EBA168}"/>
    <cellStyle name="標準 3 132" xfId="97" xr:uid="{00000000-0005-0000-0000-000047000000}"/>
    <cellStyle name="標準 3 132 2" xfId="206" xr:uid="{B0CFB181-AC78-48D5-9E5B-18B6ED86E2F2}"/>
    <cellStyle name="標準 3 138" xfId="111" xr:uid="{00000000-0005-0000-0000-000048000000}"/>
    <cellStyle name="標準 3 138 2" xfId="220" xr:uid="{8F938400-9C2D-45C3-BE40-84EF22B48A3E}"/>
    <cellStyle name="標準 3 142" xfId="101" xr:uid="{00000000-0005-0000-0000-000049000000}"/>
    <cellStyle name="標準 3 142 2" xfId="210" xr:uid="{3B4FA591-EB94-4448-A51B-6D6779DF8FA3}"/>
    <cellStyle name="標準 3 156" xfId="71" xr:uid="{00000000-0005-0000-0000-00004A000000}"/>
    <cellStyle name="標準 3 156 2" xfId="180" xr:uid="{6E80099C-6DC7-42FC-969E-B127B216BFE3}"/>
    <cellStyle name="標準 3 159" xfId="73" xr:uid="{00000000-0005-0000-0000-00004B000000}"/>
    <cellStyle name="標準 3 159 2" xfId="166" xr:uid="{AA72224D-A372-4BBD-A45B-9A649E697D35}"/>
    <cellStyle name="標準 3 167" xfId="100" xr:uid="{00000000-0005-0000-0000-00004C000000}"/>
    <cellStyle name="標準 3 167 2" xfId="209" xr:uid="{D280767C-FAFE-4EB8-8FC0-29707E184C13}"/>
    <cellStyle name="標準 3 171" xfId="96" xr:uid="{00000000-0005-0000-0000-00004D000000}"/>
    <cellStyle name="標準 3 171 2" xfId="205" xr:uid="{1DA33719-51E3-442A-9178-B12F5BAD553F}"/>
    <cellStyle name="標準 3 182" xfId="98" xr:uid="{00000000-0005-0000-0000-00004E000000}"/>
    <cellStyle name="標準 3 182 2" xfId="207" xr:uid="{A96312CC-8C64-4DA1-9139-CCF1FE6F0359}"/>
    <cellStyle name="標準 3 184" xfId="103" xr:uid="{00000000-0005-0000-0000-00004F000000}"/>
    <cellStyle name="標準 3 184 2" xfId="212" xr:uid="{C49A66D8-DCDC-4A3A-AFDE-FBEC631C20F4}"/>
    <cellStyle name="標準 3 2" xfId="115" xr:uid="{A3B59F95-1BCA-435D-9EF6-4850BD70DE78}"/>
    <cellStyle name="標準 3 228" xfId="56" xr:uid="{00000000-0005-0000-0000-000050000000}"/>
    <cellStyle name="標準 3 228 2" xfId="185" xr:uid="{FB7AAD29-4339-4283-8752-9981A3A37BCC}"/>
    <cellStyle name="標準 3 32" xfId="77" xr:uid="{00000000-0005-0000-0000-000051000000}"/>
    <cellStyle name="標準 3 32 2" xfId="187" xr:uid="{CDF152A2-0F0A-4D65-A1F5-45715368509B}"/>
    <cellStyle name="標準 3 34" xfId="51" xr:uid="{00000000-0005-0000-0000-000052000000}"/>
    <cellStyle name="標準 3 34 2" xfId="160" xr:uid="{09200DF1-FA10-43FE-8513-554565B36650}"/>
    <cellStyle name="標準 3 56" xfId="63" xr:uid="{00000000-0005-0000-0000-000053000000}"/>
    <cellStyle name="標準 3 56 2" xfId="172" xr:uid="{3539511C-8CCD-460F-8EF2-721B043ED647}"/>
    <cellStyle name="標準 3 57" xfId="29" xr:uid="{00000000-0005-0000-0000-000054000000}"/>
    <cellStyle name="標準 3 57 2" xfId="138" xr:uid="{9F3B859A-9A5E-4DA3-BF98-55EBC2C57ECC}"/>
    <cellStyle name="標準 3 60" xfId="26" xr:uid="{00000000-0005-0000-0000-000055000000}"/>
    <cellStyle name="標準 3 60 2" xfId="136" xr:uid="{F5C40E64-ED19-421D-B6FF-0E93047E4DA2}"/>
    <cellStyle name="標準 3 61" xfId="36" xr:uid="{00000000-0005-0000-0000-000056000000}"/>
    <cellStyle name="標準 3 61 2" xfId="145" xr:uid="{E3D2A58D-36F1-4363-B047-F6DAF0F42DED}"/>
    <cellStyle name="標準 3 64" xfId="23" xr:uid="{00000000-0005-0000-0000-000057000000}"/>
    <cellStyle name="標準 3 64 2" xfId="133" xr:uid="{FA69E52D-C467-410B-9D3A-7D117E216E0B}"/>
    <cellStyle name="標準 3 79" xfId="15" xr:uid="{00000000-0005-0000-0000-000058000000}"/>
    <cellStyle name="標準 3 79 2" xfId="127" xr:uid="{044CB5FE-E154-418C-87EB-F8E91CAD633F}"/>
    <cellStyle name="標準 3 83" xfId="48" xr:uid="{00000000-0005-0000-0000-000059000000}"/>
    <cellStyle name="標準 3 83 2" xfId="157" xr:uid="{FC0098E7-0491-40E6-A9AB-87F3F5B0B08F}"/>
    <cellStyle name="標準 3 87" xfId="39" xr:uid="{00000000-0005-0000-0000-00005A000000}"/>
    <cellStyle name="標準 3 87 2" xfId="148" xr:uid="{E174EC1F-26D8-4814-B769-711479FE6522}"/>
    <cellStyle name="標準 3 90" xfId="34" xr:uid="{00000000-0005-0000-0000-00005B000000}"/>
    <cellStyle name="標準 3 90 2" xfId="143" xr:uid="{BF435A15-8DA9-4B51-8F4F-4A00AC12285D}"/>
    <cellStyle name="標準 3 91" xfId="42" xr:uid="{00000000-0005-0000-0000-00005C000000}"/>
    <cellStyle name="標準 3 91 2" xfId="151" xr:uid="{CC9623BE-844C-4489-BADB-6677E8082249}"/>
    <cellStyle name="標準 3 93" xfId="46" xr:uid="{00000000-0005-0000-0000-00005D000000}"/>
    <cellStyle name="標準 3 93 2" xfId="155" xr:uid="{1F32B9C1-5965-4B25-BC48-B1851D4134A4}"/>
    <cellStyle name="標準 30" xfId="21" xr:uid="{00000000-0005-0000-0000-00005E000000}"/>
    <cellStyle name="標準 30 2" xfId="131" xr:uid="{C411652F-748C-45DE-BE6C-B245B1309A98}"/>
    <cellStyle name="標準 36" xfId="33" xr:uid="{00000000-0005-0000-0000-00005F000000}"/>
    <cellStyle name="標準 36 2" xfId="142" xr:uid="{F48F5B92-8094-4CD5-8AB5-69B1CA08F491}"/>
    <cellStyle name="標準 37" xfId="52" xr:uid="{00000000-0005-0000-0000-000060000000}"/>
    <cellStyle name="標準 37 2" xfId="161" xr:uid="{38C40FA1-FDB2-4BCD-83B9-F8373974B088}"/>
    <cellStyle name="標準 4" xfId="224" xr:uid="{0E257130-3DA6-40B9-A2DB-5740F949E9C1}"/>
    <cellStyle name="標準 44" xfId="78" xr:uid="{00000000-0005-0000-0000-000061000000}"/>
    <cellStyle name="標準 44 2" xfId="188" xr:uid="{DF098BBA-4C05-46B7-AA69-B5A42C2576CB}"/>
    <cellStyle name="標準 5" xfId="226" xr:uid="{257516D4-085C-4DAF-965B-447A9E744597}"/>
    <cellStyle name="標準 53" xfId="79" xr:uid="{00000000-0005-0000-0000-000062000000}"/>
    <cellStyle name="標準 53 2" xfId="189" xr:uid="{A37AABB4-6DCB-493C-9872-D1B7FB6F49DE}"/>
    <cellStyle name="標準 58" xfId="24" xr:uid="{00000000-0005-0000-0000-000063000000}"/>
    <cellStyle name="標準 58 2" xfId="134" xr:uid="{006F0CAF-0506-4AFE-A2F8-69C2D48B3582}"/>
    <cellStyle name="標準 6" xfId="5" xr:uid="{00000000-0005-0000-0000-000064000000}"/>
    <cellStyle name="標準 6 2" xfId="117" xr:uid="{42EDA8BE-CD2F-4E1A-9303-BB0CE56A32D1}"/>
    <cellStyle name="標準 60" xfId="25" xr:uid="{00000000-0005-0000-0000-000065000000}"/>
    <cellStyle name="標準 60 2" xfId="135" xr:uid="{67D3A88B-37A6-4682-9011-CB0A3AA52218}"/>
    <cellStyle name="標準 61" xfId="37" xr:uid="{00000000-0005-0000-0000-000066000000}"/>
    <cellStyle name="標準 61 2" xfId="146" xr:uid="{AC33CBFB-EB48-457A-87FE-F2A4E2B4BD50}"/>
    <cellStyle name="標準 7" xfId="4" xr:uid="{00000000-0005-0000-0000-000067000000}"/>
    <cellStyle name="標準 7 2" xfId="116" xr:uid="{D1D81029-6AD1-4189-AA1F-23CF10DA6178}"/>
    <cellStyle name="標準 72" xfId="16" xr:uid="{00000000-0005-0000-0000-000068000000}"/>
    <cellStyle name="標準 72 2" xfId="128" xr:uid="{38F7BBE7-8299-4B71-823F-4E0D801B3C4B}"/>
    <cellStyle name="標準 77" xfId="20" xr:uid="{00000000-0005-0000-0000-000069000000}"/>
    <cellStyle name="標準 77 2" xfId="130" xr:uid="{C4B087B9-D244-4400-9449-35CCC6A9CB30}"/>
    <cellStyle name="標準 78" xfId="22" xr:uid="{00000000-0005-0000-0000-00006A000000}"/>
    <cellStyle name="標準 78 2" xfId="132" xr:uid="{6DE18B1B-7141-48D1-9226-2F1F3E1F0F24}"/>
    <cellStyle name="標準 80" xfId="49" xr:uid="{00000000-0005-0000-0000-00006B000000}"/>
    <cellStyle name="標準 80 2" xfId="158" xr:uid="{3406C47B-85C9-494E-8445-51D209D0F4FD}"/>
    <cellStyle name="標準 82" xfId="53" xr:uid="{00000000-0005-0000-0000-00006C000000}"/>
    <cellStyle name="標準 82 2" xfId="162" xr:uid="{3D1732F1-A6B3-4976-AC25-2E1ABC8D4D63}"/>
    <cellStyle name="標準 84" xfId="40" xr:uid="{00000000-0005-0000-0000-00006D000000}"/>
    <cellStyle name="標準 84 2" xfId="149" xr:uid="{7F6CBD51-D0E8-4A77-A193-778074A9B390}"/>
    <cellStyle name="標準 87" xfId="35" xr:uid="{00000000-0005-0000-0000-00006E000000}"/>
    <cellStyle name="標準 87 2" xfId="144" xr:uid="{8DE99FE1-74FD-4191-8AFB-24015C7E8EFB}"/>
    <cellStyle name="標準 88" xfId="43" xr:uid="{00000000-0005-0000-0000-00006F000000}"/>
    <cellStyle name="標準 88 2" xfId="152" xr:uid="{6939E3B8-A088-494F-9C5F-C5415A715E19}"/>
    <cellStyle name="標準 9" xfId="64" xr:uid="{00000000-0005-0000-0000-000070000000}"/>
    <cellStyle name="標準 9 2" xfId="173" xr:uid="{E19BF734-DF92-4200-A3D9-012ECB91A4D7}"/>
    <cellStyle name="標準 9 3 2 3" xfId="225" xr:uid="{9A14C4E2-6F7F-4A96-8B27-DCDF5C7B8027}"/>
    <cellStyle name="標準 90" xfId="47" xr:uid="{00000000-0005-0000-0000-000071000000}"/>
    <cellStyle name="標準 90 2" xfId="156" xr:uid="{051F4694-E5D9-4420-9145-9CB78E7ADF94}"/>
    <cellStyle name="標準 94" xfId="31" xr:uid="{00000000-0005-0000-0000-000072000000}"/>
    <cellStyle name="標準 94 2" xfId="140" xr:uid="{3236EF42-46E4-40E1-BD6A-4F348E82D466}"/>
  </cellStyles>
  <dxfs count="0"/>
  <tableStyles count="0" defaultTableStyle="TableStyleMedium9" defaultPivotStyle="PivotStyleLight16"/>
  <colors>
    <mruColors>
      <color rgb="FF0000FF"/>
      <color rgb="FFFFFFCC"/>
      <color rgb="FFFFE7FF"/>
      <color rgb="FFBDEE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99</xdr:row>
          <xdr:rowOff>38100</xdr:rowOff>
        </xdr:from>
        <xdr:to>
          <xdr:col>23</xdr:col>
          <xdr:colOff>19051</xdr:colOff>
          <xdr:row>112</xdr:row>
          <xdr:rowOff>156289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BF8F2BD-94D6-4E3A-A67D-EFC4A6BF4D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0-1星取'!$B$1:$AU$15" spid="_x0000_s430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6" y="18468975"/>
              <a:ext cx="8686800" cy="23470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113240</xdr:colOff>
          <xdr:row>102</xdr:row>
          <xdr:rowOff>52917</xdr:rowOff>
        </xdr:from>
        <xdr:to>
          <xdr:col>23</xdr:col>
          <xdr:colOff>11091</xdr:colOff>
          <xdr:row>119</xdr:row>
          <xdr:rowOff>85724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FDDA601-1ABE-A34D-C002-EE6E833DB3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0-2星取'!$B$1:$AU$15" spid="_x0000_s250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7540" y="16140642"/>
              <a:ext cx="8365576" cy="294745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92</xdr:row>
          <xdr:rowOff>104775</xdr:rowOff>
        </xdr:from>
        <xdr:to>
          <xdr:col>23</xdr:col>
          <xdr:colOff>56081</xdr:colOff>
          <xdr:row>118</xdr:row>
          <xdr:rowOff>76200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7A71689-1046-1F4D-0526-AD19F9131AD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0-3星取'!$E$1:$AR$41" spid="_x0000_s209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25" y="15792450"/>
              <a:ext cx="7942781" cy="44291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</xdr:col>
      <xdr:colOff>83185</xdr:colOff>
      <xdr:row>87</xdr:row>
      <xdr:rowOff>72390</xdr:rowOff>
    </xdr:from>
    <xdr:to>
      <xdr:col>21</xdr:col>
      <xdr:colOff>316230</xdr:colOff>
      <xdr:row>90</xdr:row>
      <xdr:rowOff>125730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9982D88-7399-4A8D-A489-B60F37B41376}"/>
            </a:ext>
          </a:extLst>
        </xdr:cNvPr>
        <xdr:cNvSpPr/>
      </xdr:nvSpPr>
      <xdr:spPr>
        <a:xfrm>
          <a:off x="1702435" y="16293465"/>
          <a:ext cx="5395595" cy="624840"/>
        </a:xfrm>
        <a:prstGeom prst="roundRect">
          <a:avLst/>
        </a:prstGeom>
        <a:solidFill>
          <a:schemeClr val="bg1"/>
        </a:solidFill>
        <a:ln w="0" cmpd="sng"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1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>
              <a:solidFill>
                <a:schemeClr val="tx1">
                  <a:lumMod val="50000"/>
                  <a:lumOff val="50000"/>
                </a:schemeClr>
              </a:solidFill>
            </a:rPr>
            <a:t>キャンセル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47626</xdr:colOff>
          <xdr:row>81</xdr:row>
          <xdr:rowOff>19050</xdr:rowOff>
        </xdr:from>
        <xdr:to>
          <xdr:col>23</xdr:col>
          <xdr:colOff>62541</xdr:colOff>
          <xdr:row>96</xdr:row>
          <xdr:rowOff>9525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C36E21F-2352-E96B-6B8B-FA4923E9F3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60-1星取'!$B$1:$AU$15" spid="_x0000_s39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1926" y="13782675"/>
              <a:ext cx="8196890" cy="22764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105173</xdr:colOff>
          <xdr:row>99</xdr:row>
          <xdr:rowOff>147638</xdr:rowOff>
        </xdr:from>
        <xdr:to>
          <xdr:col>22</xdr:col>
          <xdr:colOff>386954</xdr:colOff>
          <xdr:row>112</xdr:row>
          <xdr:rowOff>106515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38B59A3-8EA2-186E-E969-A3C83C1084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60-2星取'!$B$1:$BD$18" spid="_x0000_s553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5173" y="17997091"/>
              <a:ext cx="7633890" cy="215161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54</xdr:row>
          <xdr:rowOff>142875</xdr:rowOff>
        </xdr:from>
        <xdr:to>
          <xdr:col>22</xdr:col>
          <xdr:colOff>647700</xdr:colOff>
          <xdr:row>67</xdr:row>
          <xdr:rowOff>38729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0521BDD-83D4-5761-16D6-58297627D7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70星取'!$B$1:$AU$15" spid="_x0000_s533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9201150"/>
              <a:ext cx="8162925" cy="212470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52916</xdr:colOff>
      <xdr:row>15</xdr:row>
      <xdr:rowOff>63501</xdr:rowOff>
    </xdr:from>
    <xdr:to>
      <xdr:col>14</xdr:col>
      <xdr:colOff>127000</xdr:colOff>
      <xdr:row>24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DCAD35-6940-4661-8A49-DC9C83934F14}"/>
            </a:ext>
          </a:extLst>
        </xdr:cNvPr>
        <xdr:cNvSpPr txBox="1"/>
      </xdr:nvSpPr>
      <xdr:spPr>
        <a:xfrm>
          <a:off x="167216" y="2854326"/>
          <a:ext cx="2179109" cy="144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星取表は掲載しますが</a:t>
          </a:r>
        </a:p>
        <a:p>
          <a:r>
            <a:rPr kumimoji="1" lang="ja-JP" altLang="en-US" sz="1600">
              <a:solidFill>
                <a:sysClr val="windowText" lastClr="000000"/>
              </a:solidFill>
            </a:rPr>
            <a:t>順位を付けるものでは</a:t>
          </a:r>
        </a:p>
        <a:p>
          <a:r>
            <a:rPr kumimoji="1" lang="ja-JP" altLang="en-US" sz="1600">
              <a:solidFill>
                <a:sysClr val="windowText" lastClr="000000"/>
              </a:solidFill>
            </a:rPr>
            <a:t>ありません。</a:t>
          </a: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non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373A-462D-4576-895E-89EEC0FE1C85}">
  <dimension ref="A1:Y91"/>
  <sheetViews>
    <sheetView showGridLines="0" view="pageBreakPreview" zoomScaleNormal="100" zoomScaleSheetLayoutView="100" workbookViewId="0">
      <selection activeCell="Z7" sqref="Z7"/>
    </sheetView>
  </sheetViews>
  <sheetFormatPr defaultColWidth="9.88671875" defaultRowHeight="13.2"/>
  <cols>
    <col min="1" max="1" width="1.77734375" customWidth="1"/>
    <col min="2" max="2" width="3.88671875" customWidth="1"/>
    <col min="3" max="3" width="12.88671875" style="37" customWidth="1"/>
    <col min="4" max="4" width="3.6640625" customWidth="1"/>
    <col min="5" max="5" width="6.6640625" customWidth="1"/>
    <col min="6" max="6" width="0.6640625" customWidth="1"/>
    <col min="7" max="8" width="6.6640625" customWidth="1"/>
    <col min="9" max="9" width="0.6640625" customWidth="1"/>
    <col min="10" max="11" width="6.6640625" customWidth="1"/>
    <col min="12" max="12" width="0.6640625" customWidth="1"/>
    <col min="13" max="14" width="6.6640625" customWidth="1"/>
    <col min="15" max="15" width="0.6640625" customWidth="1"/>
    <col min="16" max="17" width="6.6640625" customWidth="1"/>
    <col min="18" max="18" width="0.6640625" customWidth="1"/>
    <col min="19" max="20" width="6.6640625" customWidth="1"/>
    <col min="21" max="21" width="0.6640625" customWidth="1"/>
    <col min="22" max="22" width="6.6640625" customWidth="1"/>
    <col min="23" max="23" width="10.109375" style="38" customWidth="1"/>
    <col min="24" max="24" width="1.77734375" customWidth="1"/>
    <col min="25" max="25" width="9.88671875" style="553"/>
  </cols>
  <sheetData>
    <row r="1" spans="2:25" ht="14.4">
      <c r="D1" s="548" t="s">
        <v>121</v>
      </c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9"/>
    </row>
    <row r="2" spans="2:25" ht="13.8" thickBot="1">
      <c r="Q2" s="550"/>
      <c r="R2" s="828" t="s">
        <v>337</v>
      </c>
      <c r="S2" s="828"/>
      <c r="T2" s="828"/>
      <c r="U2" s="828"/>
      <c r="V2" s="828"/>
      <c r="W2" s="38" t="s">
        <v>338</v>
      </c>
      <c r="Y2" s="551" t="s">
        <v>339</v>
      </c>
    </row>
    <row r="3" spans="2:25" ht="13.8" thickBot="1">
      <c r="B3" s="49" t="s">
        <v>0</v>
      </c>
      <c r="C3" s="54" t="s">
        <v>1</v>
      </c>
      <c r="D3" s="552"/>
      <c r="E3" s="829" t="s">
        <v>170</v>
      </c>
      <c r="F3" s="829"/>
      <c r="G3" s="829"/>
      <c r="H3" s="829" t="s">
        <v>171</v>
      </c>
      <c r="I3" s="829"/>
      <c r="J3" s="829"/>
      <c r="K3" s="829" t="s">
        <v>172</v>
      </c>
      <c r="L3" s="829"/>
      <c r="M3" s="829"/>
      <c r="N3" s="829" t="s">
        <v>173</v>
      </c>
      <c r="O3" s="829"/>
      <c r="P3" s="829"/>
      <c r="Q3" s="788" t="s">
        <v>177</v>
      </c>
      <c r="R3" s="829"/>
      <c r="S3" s="830"/>
      <c r="T3" s="788"/>
      <c r="U3" s="829"/>
      <c r="V3" s="830"/>
      <c r="W3" s="39" t="s">
        <v>2</v>
      </c>
    </row>
    <row r="4" spans="2:25" ht="15" customHeight="1">
      <c r="B4" s="4"/>
      <c r="C4" s="40" t="s">
        <v>340</v>
      </c>
      <c r="D4" s="554" t="s">
        <v>3</v>
      </c>
      <c r="E4" s="555" t="s">
        <v>27</v>
      </c>
      <c r="F4" s="556" t="s">
        <v>4</v>
      </c>
      <c r="G4" s="557" t="s">
        <v>341</v>
      </c>
      <c r="H4" s="555" t="s">
        <v>342</v>
      </c>
      <c r="I4" s="556" t="s">
        <v>4</v>
      </c>
      <c r="J4" s="557" t="s">
        <v>26</v>
      </c>
      <c r="K4" s="558" t="s">
        <v>310</v>
      </c>
      <c r="L4" s="556" t="s">
        <v>4</v>
      </c>
      <c r="M4" s="557" t="s">
        <v>29</v>
      </c>
      <c r="N4" s="555" t="s">
        <v>30</v>
      </c>
      <c r="O4" s="556" t="s">
        <v>4</v>
      </c>
      <c r="P4" s="557" t="s">
        <v>343</v>
      </c>
      <c r="Q4" s="556" t="s">
        <v>344</v>
      </c>
      <c r="R4" s="556" t="s">
        <v>4</v>
      </c>
      <c r="S4" s="559" t="s">
        <v>345</v>
      </c>
      <c r="T4" s="556"/>
      <c r="U4" s="556" t="s">
        <v>4</v>
      </c>
      <c r="V4" s="559"/>
      <c r="W4" s="560"/>
      <c r="Y4" s="561">
        <v>0.375</v>
      </c>
    </row>
    <row r="5" spans="2:25" ht="15" customHeight="1">
      <c r="B5" s="11">
        <v>1</v>
      </c>
      <c r="C5" s="562" t="s">
        <v>21</v>
      </c>
      <c r="D5" s="563" t="s">
        <v>5</v>
      </c>
      <c r="E5" s="564"/>
      <c r="F5" s="565" t="s">
        <v>4</v>
      </c>
      <c r="G5" s="566"/>
      <c r="H5" s="564"/>
      <c r="I5" s="565" t="s">
        <v>4</v>
      </c>
      <c r="J5" s="566"/>
      <c r="K5" s="564"/>
      <c r="L5" s="565" t="s">
        <v>4</v>
      </c>
      <c r="M5" s="566"/>
      <c r="N5" s="567"/>
      <c r="O5" s="23"/>
      <c r="P5" s="568"/>
      <c r="Q5" s="565"/>
      <c r="R5" s="565" t="s">
        <v>4</v>
      </c>
      <c r="S5" s="569"/>
      <c r="T5" s="565"/>
      <c r="U5" s="565" t="s">
        <v>4</v>
      </c>
      <c r="V5" s="569"/>
      <c r="W5" s="42" t="s">
        <v>346</v>
      </c>
      <c r="Y5" s="561">
        <v>0.70833333333333337</v>
      </c>
    </row>
    <row r="6" spans="2:25" ht="15" customHeight="1">
      <c r="B6" s="11"/>
      <c r="C6" s="43" t="s">
        <v>347</v>
      </c>
      <c r="D6" s="570" t="s">
        <v>6</v>
      </c>
      <c r="E6" s="771" t="str">
        <f>H4</f>
        <v>西湘</v>
      </c>
      <c r="F6" s="772"/>
      <c r="G6" s="773"/>
      <c r="H6" s="771" t="str">
        <f>K4</f>
        <v>dfbﾎﾞﾛﾝｽﾞ</v>
      </c>
      <c r="I6" s="772"/>
      <c r="J6" s="773"/>
      <c r="K6" s="771" t="str">
        <f>N4</f>
        <v>多摩</v>
      </c>
      <c r="L6" s="772"/>
      <c r="M6" s="773"/>
      <c r="N6" s="771" t="str">
        <f>Q4</f>
        <v>南高</v>
      </c>
      <c r="O6" s="772"/>
      <c r="P6" s="773"/>
      <c r="Q6" s="774" t="str">
        <f>P4</f>
        <v>横OB</v>
      </c>
      <c r="R6" s="772"/>
      <c r="S6" s="775"/>
      <c r="T6" s="774"/>
      <c r="U6" s="772"/>
      <c r="V6" s="775"/>
      <c r="W6" s="42"/>
      <c r="Y6" s="561"/>
    </row>
    <row r="7" spans="2:25" ht="15" customHeight="1" thickBot="1">
      <c r="B7" s="571"/>
      <c r="C7" s="572" t="s">
        <v>111</v>
      </c>
      <c r="D7" s="573" t="s">
        <v>7</v>
      </c>
      <c r="E7" s="814" t="str">
        <f>J4</f>
        <v>横須賀</v>
      </c>
      <c r="F7" s="815"/>
      <c r="G7" s="816"/>
      <c r="H7" s="814" t="s">
        <v>27</v>
      </c>
      <c r="I7" s="815"/>
      <c r="J7" s="816"/>
      <c r="K7" s="814" t="str">
        <f>P4</f>
        <v>横OB</v>
      </c>
      <c r="L7" s="815"/>
      <c r="M7" s="816"/>
      <c r="N7" s="814" t="str">
        <f>S4</f>
        <v>秦野</v>
      </c>
      <c r="O7" s="815"/>
      <c r="P7" s="816"/>
      <c r="Q7" s="815" t="str">
        <f>N4</f>
        <v>多摩</v>
      </c>
      <c r="R7" s="815"/>
      <c r="S7" s="817"/>
      <c r="T7" s="815"/>
      <c r="U7" s="815"/>
      <c r="V7" s="817"/>
      <c r="W7" s="44"/>
    </row>
    <row r="8" spans="2:25" ht="13.8" thickBot="1">
      <c r="B8" s="574" t="s">
        <v>0</v>
      </c>
      <c r="C8" s="575" t="s">
        <v>1</v>
      </c>
      <c r="D8" s="576"/>
      <c r="E8" s="824" t="s">
        <v>170</v>
      </c>
      <c r="F8" s="822"/>
      <c r="G8" s="825"/>
      <c r="H8" s="826" t="s">
        <v>171</v>
      </c>
      <c r="I8" s="822"/>
      <c r="J8" s="822"/>
      <c r="K8" s="824" t="s">
        <v>172</v>
      </c>
      <c r="L8" s="822"/>
      <c r="M8" s="827"/>
      <c r="N8" s="822" t="s">
        <v>173</v>
      </c>
      <c r="O8" s="822"/>
      <c r="P8" s="822"/>
      <c r="Q8" s="824" t="s">
        <v>177</v>
      </c>
      <c r="R8" s="822"/>
      <c r="S8" s="827"/>
      <c r="T8" s="822" t="s">
        <v>178</v>
      </c>
      <c r="U8" s="822"/>
      <c r="V8" s="823"/>
      <c r="W8" s="577" t="s">
        <v>2</v>
      </c>
    </row>
    <row r="9" spans="2:25" ht="15" customHeight="1">
      <c r="B9" s="578"/>
      <c r="C9" s="579" t="s">
        <v>348</v>
      </c>
      <c r="D9" s="580" t="s">
        <v>3</v>
      </c>
      <c r="E9" s="581" t="s">
        <v>349</v>
      </c>
      <c r="F9" s="556" t="s">
        <v>4</v>
      </c>
      <c r="G9" s="582" t="s">
        <v>345</v>
      </c>
      <c r="H9" s="581" t="s">
        <v>342</v>
      </c>
      <c r="I9" s="556" t="s">
        <v>4</v>
      </c>
      <c r="J9" s="583" t="s">
        <v>32</v>
      </c>
      <c r="K9" s="584" t="s">
        <v>310</v>
      </c>
      <c r="L9" s="556" t="s">
        <v>4</v>
      </c>
      <c r="M9" s="585" t="s">
        <v>27</v>
      </c>
      <c r="N9" s="581" t="s">
        <v>341</v>
      </c>
      <c r="O9" s="586" t="s">
        <v>4</v>
      </c>
      <c r="P9" s="582" t="s">
        <v>30</v>
      </c>
      <c r="Q9" s="587" t="s">
        <v>28</v>
      </c>
      <c r="R9" s="556" t="s">
        <v>4</v>
      </c>
      <c r="S9" s="588" t="s">
        <v>29</v>
      </c>
      <c r="T9" s="587" t="s">
        <v>130</v>
      </c>
      <c r="U9" s="556" t="s">
        <v>12</v>
      </c>
      <c r="V9" s="588" t="s">
        <v>54</v>
      </c>
      <c r="W9" s="560"/>
      <c r="Y9" s="561"/>
    </row>
    <row r="10" spans="2:25" ht="15" customHeight="1">
      <c r="B10" s="11">
        <v>2</v>
      </c>
      <c r="C10" s="562" t="s">
        <v>350</v>
      </c>
      <c r="D10" s="563" t="s">
        <v>5</v>
      </c>
      <c r="E10" s="589" t="s">
        <v>351</v>
      </c>
      <c r="F10" s="589" t="s">
        <v>4</v>
      </c>
      <c r="G10" s="590"/>
      <c r="H10" s="591"/>
      <c r="I10" s="589" t="s">
        <v>4</v>
      </c>
      <c r="J10" s="592"/>
      <c r="K10" s="589" t="s">
        <v>351</v>
      </c>
      <c r="L10" s="589" t="s">
        <v>4</v>
      </c>
      <c r="M10" s="590"/>
      <c r="N10" s="589" t="s">
        <v>351</v>
      </c>
      <c r="O10" s="589" t="s">
        <v>4</v>
      </c>
      <c r="P10" s="590"/>
      <c r="Q10" s="589" t="s">
        <v>351</v>
      </c>
      <c r="R10" s="589" t="s">
        <v>4</v>
      </c>
      <c r="S10" s="590"/>
      <c r="T10" s="589" t="s">
        <v>351</v>
      </c>
      <c r="U10" s="589" t="s">
        <v>4</v>
      </c>
      <c r="V10" s="590"/>
      <c r="W10" s="42" t="s">
        <v>352</v>
      </c>
      <c r="Y10" s="561"/>
    </row>
    <row r="11" spans="2:25" ht="15" customHeight="1">
      <c r="B11" s="11"/>
      <c r="C11" s="43" t="s">
        <v>347</v>
      </c>
      <c r="D11" s="570" t="s">
        <v>6</v>
      </c>
      <c r="E11" s="771" t="str">
        <f>H9</f>
        <v>西湘</v>
      </c>
      <c r="F11" s="772"/>
      <c r="G11" s="773"/>
      <c r="H11" s="771" t="str">
        <f>K9</f>
        <v>dfbﾎﾞﾛﾝｽﾞ</v>
      </c>
      <c r="I11" s="772"/>
      <c r="J11" s="773"/>
      <c r="K11" s="771" t="str">
        <f>N9</f>
        <v>鎌倉</v>
      </c>
      <c r="L11" s="772"/>
      <c r="M11" s="773"/>
      <c r="N11" s="771" t="str">
        <f>Q9</f>
        <v>川崎</v>
      </c>
      <c r="O11" s="772"/>
      <c r="P11" s="773"/>
      <c r="Q11" s="774" t="str">
        <f>P9</f>
        <v>多摩</v>
      </c>
      <c r="R11" s="772"/>
      <c r="S11" s="775"/>
      <c r="T11" s="774" t="s">
        <v>29</v>
      </c>
      <c r="U11" s="772"/>
      <c r="V11" s="775"/>
      <c r="W11" s="42"/>
    </row>
    <row r="12" spans="2:25" ht="15" customHeight="1" thickBot="1">
      <c r="B12" s="571"/>
      <c r="C12" s="572" t="s">
        <v>353</v>
      </c>
      <c r="D12" s="573" t="s">
        <v>7</v>
      </c>
      <c r="E12" s="767" t="str">
        <f>J9</f>
        <v>南高</v>
      </c>
      <c r="F12" s="768"/>
      <c r="G12" s="769"/>
      <c r="H12" s="767" t="str">
        <f>M9</f>
        <v>茅ヶ崎</v>
      </c>
      <c r="I12" s="768"/>
      <c r="J12" s="769"/>
      <c r="K12" s="767" t="str">
        <f>P9</f>
        <v>多摩</v>
      </c>
      <c r="L12" s="768"/>
      <c r="M12" s="769"/>
      <c r="N12" s="767" t="str">
        <f>S9</f>
        <v>赤羽根</v>
      </c>
      <c r="O12" s="768"/>
      <c r="P12" s="769"/>
      <c r="Q12" s="768" t="str">
        <f>N9</f>
        <v>鎌倉</v>
      </c>
      <c r="R12" s="768"/>
      <c r="S12" s="770"/>
      <c r="T12" s="768" t="s">
        <v>28</v>
      </c>
      <c r="U12" s="768"/>
      <c r="V12" s="770"/>
      <c r="W12" s="44"/>
    </row>
    <row r="13" spans="2:25" ht="13.8" thickBot="1">
      <c r="B13" s="574" t="s">
        <v>0</v>
      </c>
      <c r="C13" s="575" t="s">
        <v>1</v>
      </c>
      <c r="D13" s="576"/>
      <c r="E13" s="764" t="s">
        <v>354</v>
      </c>
      <c r="F13" s="764"/>
      <c r="G13" s="764"/>
      <c r="H13" s="764" t="s">
        <v>355</v>
      </c>
      <c r="I13" s="764"/>
      <c r="J13" s="764"/>
      <c r="K13" s="764" t="s">
        <v>356</v>
      </c>
      <c r="L13" s="764"/>
      <c r="M13" s="764"/>
      <c r="N13" s="764" t="s">
        <v>357</v>
      </c>
      <c r="O13" s="764"/>
      <c r="P13" s="764"/>
      <c r="Q13" s="765" t="s">
        <v>358</v>
      </c>
      <c r="R13" s="764"/>
      <c r="S13" s="766"/>
      <c r="T13" s="765"/>
      <c r="U13" s="764"/>
      <c r="V13" s="766"/>
      <c r="W13" s="39" t="s">
        <v>2</v>
      </c>
    </row>
    <row r="14" spans="2:25" ht="15" customHeight="1">
      <c r="B14" s="578"/>
      <c r="C14" s="579" t="s">
        <v>359</v>
      </c>
      <c r="D14" s="580" t="s">
        <v>3</v>
      </c>
      <c r="E14" s="593" t="s">
        <v>28</v>
      </c>
      <c r="F14" s="556" t="s">
        <v>4</v>
      </c>
      <c r="G14" s="583" t="s">
        <v>344</v>
      </c>
      <c r="H14" s="593" t="s">
        <v>360</v>
      </c>
      <c r="I14" s="586" t="s">
        <v>4</v>
      </c>
      <c r="J14" s="583" t="s">
        <v>30</v>
      </c>
      <c r="K14" s="593" t="s">
        <v>343</v>
      </c>
      <c r="L14" s="556" t="s">
        <v>4</v>
      </c>
      <c r="M14" s="594" t="s">
        <v>310</v>
      </c>
      <c r="N14" s="593" t="s">
        <v>29</v>
      </c>
      <c r="O14" s="595" t="s">
        <v>4</v>
      </c>
      <c r="P14" s="585" t="s">
        <v>26</v>
      </c>
      <c r="Q14" s="586" t="s">
        <v>27</v>
      </c>
      <c r="R14" s="586" t="s">
        <v>4</v>
      </c>
      <c r="S14" s="596" t="s">
        <v>361</v>
      </c>
      <c r="T14" s="586"/>
      <c r="U14" s="586" t="s">
        <v>4</v>
      </c>
      <c r="V14" s="596"/>
      <c r="W14" s="560"/>
      <c r="Y14" s="561">
        <v>0.45833333333333331</v>
      </c>
    </row>
    <row r="15" spans="2:25" ht="15" customHeight="1">
      <c r="B15" s="11">
        <v>3</v>
      </c>
      <c r="C15" s="562" t="s">
        <v>362</v>
      </c>
      <c r="D15" s="563" t="s">
        <v>5</v>
      </c>
      <c r="E15" s="591"/>
      <c r="F15" s="589" t="s">
        <v>4</v>
      </c>
      <c r="G15" s="592"/>
      <c r="H15" s="591"/>
      <c r="I15" s="589" t="s">
        <v>4</v>
      </c>
      <c r="J15" s="592"/>
      <c r="K15" s="591"/>
      <c r="L15" s="589" t="s">
        <v>4</v>
      </c>
      <c r="M15" s="592"/>
      <c r="N15" s="591"/>
      <c r="O15" s="589" t="s">
        <v>4</v>
      </c>
      <c r="P15" s="592"/>
      <c r="Q15" s="589"/>
      <c r="R15" s="589" t="s">
        <v>4</v>
      </c>
      <c r="S15" s="590"/>
      <c r="T15" s="589"/>
      <c r="U15" s="589" t="s">
        <v>4</v>
      </c>
      <c r="V15" s="590"/>
      <c r="W15" s="42" t="s">
        <v>363</v>
      </c>
      <c r="Y15" s="561">
        <v>0.70833333333333337</v>
      </c>
    </row>
    <row r="16" spans="2:25" ht="15" customHeight="1">
      <c r="B16" s="11"/>
      <c r="C16" s="43" t="s">
        <v>347</v>
      </c>
      <c r="D16" s="570" t="s">
        <v>6</v>
      </c>
      <c r="E16" s="771" t="s">
        <v>30</v>
      </c>
      <c r="F16" s="772"/>
      <c r="G16" s="773"/>
      <c r="H16" s="771" t="str">
        <f>K14</f>
        <v>横OB</v>
      </c>
      <c r="I16" s="772"/>
      <c r="J16" s="773"/>
      <c r="K16" s="771" t="str">
        <f>N14</f>
        <v>赤羽根</v>
      </c>
      <c r="L16" s="772"/>
      <c r="M16" s="773"/>
      <c r="N16" s="771" t="str">
        <f>Q14</f>
        <v>茅ヶ崎</v>
      </c>
      <c r="O16" s="772"/>
      <c r="P16" s="773"/>
      <c r="Q16" s="774" t="str">
        <f>P14</f>
        <v>横須賀</v>
      </c>
      <c r="R16" s="772"/>
      <c r="S16" s="775"/>
      <c r="T16" s="774"/>
      <c r="U16" s="772"/>
      <c r="V16" s="775"/>
      <c r="W16" s="62"/>
    </row>
    <row r="17" spans="2:25" ht="15" customHeight="1" thickBot="1">
      <c r="B17" s="571"/>
      <c r="C17" s="572" t="s">
        <v>364</v>
      </c>
      <c r="D17" s="573" t="s">
        <v>7</v>
      </c>
      <c r="E17" s="767" t="s">
        <v>345</v>
      </c>
      <c r="F17" s="768"/>
      <c r="G17" s="769"/>
      <c r="H17" s="767" t="str">
        <f>M14</f>
        <v>dfbﾎﾞﾛﾝｽﾞ</v>
      </c>
      <c r="I17" s="768"/>
      <c r="J17" s="769"/>
      <c r="K17" s="767" t="str">
        <f>P14</f>
        <v>横須賀</v>
      </c>
      <c r="L17" s="768"/>
      <c r="M17" s="769"/>
      <c r="N17" s="767" t="str">
        <f>S14</f>
        <v>西湘</v>
      </c>
      <c r="O17" s="768"/>
      <c r="P17" s="769"/>
      <c r="Q17" s="768" t="str">
        <f>N14</f>
        <v>赤羽根</v>
      </c>
      <c r="R17" s="768"/>
      <c r="S17" s="770"/>
      <c r="T17" s="768"/>
      <c r="U17" s="768"/>
      <c r="V17" s="770"/>
      <c r="W17" s="66"/>
    </row>
    <row r="18" spans="2:25" ht="13.8" thickBot="1">
      <c r="B18" s="574" t="s">
        <v>0</v>
      </c>
      <c r="C18" s="575" t="s">
        <v>1</v>
      </c>
      <c r="D18" s="576"/>
      <c r="E18" s="764" t="s">
        <v>170</v>
      </c>
      <c r="F18" s="764"/>
      <c r="G18" s="764"/>
      <c r="H18" s="764" t="s">
        <v>171</v>
      </c>
      <c r="I18" s="764"/>
      <c r="J18" s="764"/>
      <c r="K18" s="764" t="s">
        <v>172</v>
      </c>
      <c r="L18" s="764"/>
      <c r="M18" s="764"/>
      <c r="N18" s="764" t="s">
        <v>173</v>
      </c>
      <c r="O18" s="764"/>
      <c r="P18" s="764"/>
      <c r="Q18" s="765" t="s">
        <v>177</v>
      </c>
      <c r="R18" s="764"/>
      <c r="S18" s="766"/>
      <c r="T18" s="765"/>
      <c r="U18" s="764"/>
      <c r="V18" s="766"/>
      <c r="W18" s="39" t="s">
        <v>2</v>
      </c>
    </row>
    <row r="19" spans="2:25" ht="15" customHeight="1">
      <c r="B19" s="578"/>
      <c r="C19" s="579" t="s">
        <v>365</v>
      </c>
      <c r="D19" s="580" t="s">
        <v>3</v>
      </c>
      <c r="E19" s="593" t="s">
        <v>344</v>
      </c>
      <c r="F19" s="556" t="s">
        <v>4</v>
      </c>
      <c r="G19" s="583" t="s">
        <v>30</v>
      </c>
      <c r="H19" s="593" t="s">
        <v>360</v>
      </c>
      <c r="I19" s="556" t="s">
        <v>4</v>
      </c>
      <c r="J19" s="585" t="s">
        <v>26</v>
      </c>
      <c r="K19" s="597" t="s">
        <v>29</v>
      </c>
      <c r="L19" s="556" t="s">
        <v>4</v>
      </c>
      <c r="M19" s="598" t="s">
        <v>341</v>
      </c>
      <c r="N19" s="593" t="s">
        <v>343</v>
      </c>
      <c r="O19" s="556" t="s">
        <v>4</v>
      </c>
      <c r="P19" s="585" t="s">
        <v>27</v>
      </c>
      <c r="Q19" s="586" t="s">
        <v>28</v>
      </c>
      <c r="R19" s="556" t="s">
        <v>4</v>
      </c>
      <c r="S19" s="599" t="s">
        <v>310</v>
      </c>
      <c r="T19" s="586"/>
      <c r="U19" s="556" t="s">
        <v>4</v>
      </c>
      <c r="V19" s="599"/>
      <c r="W19" s="560"/>
      <c r="Y19" s="561">
        <v>0.375</v>
      </c>
    </row>
    <row r="20" spans="2:25" ht="15" customHeight="1">
      <c r="B20" s="11">
        <v>4</v>
      </c>
      <c r="C20" s="562" t="s">
        <v>362</v>
      </c>
      <c r="D20" s="563" t="s">
        <v>5</v>
      </c>
      <c r="E20" s="591" t="s">
        <v>351</v>
      </c>
      <c r="F20" s="589" t="s">
        <v>4</v>
      </c>
      <c r="G20" s="592"/>
      <c r="H20" s="591" t="s">
        <v>351</v>
      </c>
      <c r="I20" s="589" t="s">
        <v>4</v>
      </c>
      <c r="J20" s="592"/>
      <c r="K20" s="567"/>
      <c r="L20" s="23"/>
      <c r="M20" s="568"/>
      <c r="N20" s="591" t="s">
        <v>351</v>
      </c>
      <c r="O20" s="589" t="s">
        <v>4</v>
      </c>
      <c r="P20" s="592"/>
      <c r="Q20" s="589" t="s">
        <v>351</v>
      </c>
      <c r="R20" s="589" t="s">
        <v>4</v>
      </c>
      <c r="S20" s="590"/>
      <c r="T20" s="589" t="s">
        <v>351</v>
      </c>
      <c r="U20" s="589" t="s">
        <v>4</v>
      </c>
      <c r="V20" s="590"/>
      <c r="W20" s="42" t="s">
        <v>366</v>
      </c>
      <c r="Y20" s="561">
        <v>0.70833333333333337</v>
      </c>
    </row>
    <row r="21" spans="2:25" ht="15" customHeight="1">
      <c r="B21" s="11"/>
      <c r="C21" s="43" t="s">
        <v>347</v>
      </c>
      <c r="D21" s="570" t="s">
        <v>6</v>
      </c>
      <c r="E21" s="771" t="str">
        <f>H19</f>
        <v>秦野</v>
      </c>
      <c r="F21" s="772"/>
      <c r="G21" s="773"/>
      <c r="H21" s="771" t="str">
        <f>K19</f>
        <v>赤羽根</v>
      </c>
      <c r="I21" s="772"/>
      <c r="J21" s="773"/>
      <c r="K21" s="771" t="str">
        <f>N19</f>
        <v>横OB</v>
      </c>
      <c r="L21" s="772"/>
      <c r="M21" s="773"/>
      <c r="N21" s="771" t="str">
        <f>Q19</f>
        <v>川崎</v>
      </c>
      <c r="O21" s="772"/>
      <c r="P21" s="773"/>
      <c r="Q21" s="774" t="str">
        <f>P19</f>
        <v>茅ヶ崎</v>
      </c>
      <c r="R21" s="772"/>
      <c r="S21" s="775"/>
      <c r="T21" s="774"/>
      <c r="U21" s="772"/>
      <c r="V21" s="775"/>
      <c r="W21" s="42"/>
    </row>
    <row r="22" spans="2:25" ht="15" customHeight="1" thickBot="1">
      <c r="B22" s="571"/>
      <c r="C22" s="572" t="s">
        <v>364</v>
      </c>
      <c r="D22" s="573" t="s">
        <v>7</v>
      </c>
      <c r="E22" s="767" t="str">
        <f>J19</f>
        <v>横須賀</v>
      </c>
      <c r="F22" s="768"/>
      <c r="G22" s="769"/>
      <c r="H22" s="767" t="str">
        <f>M19</f>
        <v>鎌倉</v>
      </c>
      <c r="I22" s="768"/>
      <c r="J22" s="769"/>
      <c r="K22" s="767" t="str">
        <f>P19</f>
        <v>茅ヶ崎</v>
      </c>
      <c r="L22" s="768"/>
      <c r="M22" s="769"/>
      <c r="N22" s="767" t="str">
        <f>S19</f>
        <v>dfbﾎﾞﾛﾝｽﾞ</v>
      </c>
      <c r="O22" s="768"/>
      <c r="P22" s="769"/>
      <c r="Q22" s="768" t="str">
        <f>N19</f>
        <v>横OB</v>
      </c>
      <c r="R22" s="768"/>
      <c r="S22" s="770"/>
      <c r="T22" s="768"/>
      <c r="U22" s="768"/>
      <c r="V22" s="770"/>
      <c r="W22" s="44"/>
    </row>
    <row r="23" spans="2:25" ht="13.8" thickBot="1">
      <c r="B23" s="574" t="s">
        <v>0</v>
      </c>
      <c r="C23" s="575" t="s">
        <v>1</v>
      </c>
      <c r="D23" s="576"/>
      <c r="E23" s="764" t="s">
        <v>170</v>
      </c>
      <c r="F23" s="764"/>
      <c r="G23" s="764"/>
      <c r="H23" s="764" t="s">
        <v>171</v>
      </c>
      <c r="I23" s="764"/>
      <c r="J23" s="764"/>
      <c r="K23" s="764" t="s">
        <v>172</v>
      </c>
      <c r="L23" s="764"/>
      <c r="M23" s="764"/>
      <c r="N23" s="764" t="s">
        <v>173</v>
      </c>
      <c r="O23" s="764"/>
      <c r="P23" s="764"/>
      <c r="Q23" s="765" t="s">
        <v>177</v>
      </c>
      <c r="R23" s="764"/>
      <c r="S23" s="766"/>
      <c r="T23" s="822" t="s">
        <v>178</v>
      </c>
      <c r="U23" s="822"/>
      <c r="V23" s="823"/>
      <c r="W23" s="577" t="s">
        <v>2</v>
      </c>
    </row>
    <row r="24" spans="2:25" ht="15" customHeight="1">
      <c r="B24" s="578"/>
      <c r="C24" s="579" t="s">
        <v>367</v>
      </c>
      <c r="D24" s="580" t="s">
        <v>3</v>
      </c>
      <c r="E24" s="600" t="s">
        <v>341</v>
      </c>
      <c r="F24" s="595" t="s">
        <v>4</v>
      </c>
      <c r="G24" s="585" t="s">
        <v>361</v>
      </c>
      <c r="H24" s="593" t="s">
        <v>30</v>
      </c>
      <c r="I24" s="556" t="s">
        <v>4</v>
      </c>
      <c r="J24" s="583" t="s">
        <v>28</v>
      </c>
      <c r="K24" s="601" t="s">
        <v>27</v>
      </c>
      <c r="L24" s="556" t="s">
        <v>4</v>
      </c>
      <c r="M24" s="583" t="s">
        <v>29</v>
      </c>
      <c r="N24" s="602" t="s">
        <v>310</v>
      </c>
      <c r="O24" s="556" t="s">
        <v>4</v>
      </c>
      <c r="P24" s="583" t="s">
        <v>360</v>
      </c>
      <c r="Q24" s="603" t="s">
        <v>26</v>
      </c>
      <c r="R24" s="556" t="s">
        <v>4</v>
      </c>
      <c r="S24" s="604" t="s">
        <v>343</v>
      </c>
      <c r="T24" s="335" t="s">
        <v>54</v>
      </c>
      <c r="U24" s="335" t="s">
        <v>12</v>
      </c>
      <c r="V24" s="338" t="s">
        <v>128</v>
      </c>
      <c r="W24" s="560"/>
      <c r="Y24" s="561"/>
    </row>
    <row r="25" spans="2:25" ht="15" customHeight="1">
      <c r="B25" s="11">
        <v>5</v>
      </c>
      <c r="C25" s="562" t="s">
        <v>350</v>
      </c>
      <c r="D25" s="563" t="s">
        <v>5</v>
      </c>
      <c r="E25" s="591" t="s">
        <v>351</v>
      </c>
      <c r="F25" s="589" t="s">
        <v>4</v>
      </c>
      <c r="G25" s="592"/>
      <c r="H25" s="591" t="s">
        <v>351</v>
      </c>
      <c r="I25" s="589" t="s">
        <v>4</v>
      </c>
      <c r="J25" s="592" t="s">
        <v>351</v>
      </c>
      <c r="K25" s="591"/>
      <c r="L25" s="589" t="s">
        <v>4</v>
      </c>
      <c r="M25" s="592"/>
      <c r="N25" s="591"/>
      <c r="O25" s="589" t="s">
        <v>4</v>
      </c>
      <c r="P25" s="592"/>
      <c r="Q25" s="589"/>
      <c r="R25" s="589" t="s">
        <v>4</v>
      </c>
      <c r="S25" s="590"/>
      <c r="T25" s="605"/>
      <c r="U25" s="605" t="s">
        <v>12</v>
      </c>
      <c r="V25" s="606"/>
      <c r="W25" s="42" t="s">
        <v>368</v>
      </c>
      <c r="Y25" s="561"/>
    </row>
    <row r="26" spans="2:25" ht="15" customHeight="1">
      <c r="B26" s="11"/>
      <c r="C26" s="43" t="s">
        <v>369</v>
      </c>
      <c r="D26" s="570" t="s">
        <v>6</v>
      </c>
      <c r="E26" s="771" t="str">
        <f>H24</f>
        <v>多摩</v>
      </c>
      <c r="F26" s="772"/>
      <c r="G26" s="773"/>
      <c r="H26" s="771" t="s">
        <v>29</v>
      </c>
      <c r="I26" s="772"/>
      <c r="J26" s="773"/>
      <c r="K26" s="771" t="str">
        <f>N24</f>
        <v>dfbﾎﾞﾛﾝｽﾞ</v>
      </c>
      <c r="L26" s="772"/>
      <c r="M26" s="773"/>
      <c r="N26" s="771" t="str">
        <f>Q24</f>
        <v>横須賀</v>
      </c>
      <c r="O26" s="772"/>
      <c r="P26" s="773"/>
      <c r="Q26" s="774" t="str">
        <f>P24</f>
        <v>秦野</v>
      </c>
      <c r="R26" s="772"/>
      <c r="S26" s="775"/>
      <c r="T26" s="820" t="s">
        <v>349</v>
      </c>
      <c r="U26" s="820"/>
      <c r="V26" s="821"/>
      <c r="W26" s="62"/>
    </row>
    <row r="27" spans="2:25" ht="15" customHeight="1" thickBot="1">
      <c r="B27" s="571"/>
      <c r="C27" s="572" t="s">
        <v>353</v>
      </c>
      <c r="D27" s="573" t="s">
        <v>7</v>
      </c>
      <c r="E27" s="814" t="str">
        <f>J24</f>
        <v>川崎</v>
      </c>
      <c r="F27" s="815"/>
      <c r="G27" s="816"/>
      <c r="H27" s="814" t="s">
        <v>27</v>
      </c>
      <c r="I27" s="815"/>
      <c r="J27" s="816"/>
      <c r="K27" s="814" t="str">
        <f>P24</f>
        <v>秦野</v>
      </c>
      <c r="L27" s="815"/>
      <c r="M27" s="816"/>
      <c r="N27" s="814" t="str">
        <f>S24</f>
        <v>横OB</v>
      </c>
      <c r="O27" s="815"/>
      <c r="P27" s="816"/>
      <c r="Q27" s="815" t="str">
        <f>N24</f>
        <v>dfbﾎﾞﾛﾝｽﾞ</v>
      </c>
      <c r="R27" s="815"/>
      <c r="S27" s="817"/>
      <c r="T27" s="818" t="s">
        <v>26</v>
      </c>
      <c r="U27" s="818"/>
      <c r="V27" s="819"/>
      <c r="W27" s="66"/>
    </row>
    <row r="28" spans="2:25" ht="15" customHeight="1" thickBot="1">
      <c r="B28" s="574" t="s">
        <v>0</v>
      </c>
      <c r="C28" s="575" t="s">
        <v>1</v>
      </c>
      <c r="D28" s="576"/>
      <c r="E28" s="808" t="s">
        <v>170</v>
      </c>
      <c r="F28" s="809"/>
      <c r="G28" s="765"/>
      <c r="H28" s="808" t="s">
        <v>171</v>
      </c>
      <c r="I28" s="809"/>
      <c r="J28" s="765"/>
      <c r="K28" s="808" t="s">
        <v>172</v>
      </c>
      <c r="L28" s="809"/>
      <c r="M28" s="765"/>
      <c r="N28" s="808" t="s">
        <v>173</v>
      </c>
      <c r="O28" s="809"/>
      <c r="P28" s="765"/>
      <c r="Q28" s="808" t="s">
        <v>177</v>
      </c>
      <c r="R28" s="809"/>
      <c r="S28" s="810"/>
      <c r="T28" s="811"/>
      <c r="U28" s="812"/>
      <c r="V28" s="813"/>
      <c r="W28" s="42"/>
    </row>
    <row r="29" spans="2:25" ht="15" customHeight="1">
      <c r="B29" s="578"/>
      <c r="C29" s="579" t="s">
        <v>370</v>
      </c>
      <c r="D29" s="580" t="s">
        <v>3</v>
      </c>
      <c r="E29" s="593" t="s">
        <v>371</v>
      </c>
      <c r="F29" s="586" t="s">
        <v>4</v>
      </c>
      <c r="G29" s="583" t="s">
        <v>345</v>
      </c>
      <c r="H29" s="593" t="s">
        <v>372</v>
      </c>
      <c r="I29" s="595" t="s">
        <v>4</v>
      </c>
      <c r="J29" s="585" t="s">
        <v>342</v>
      </c>
      <c r="K29" s="607" t="s">
        <v>310</v>
      </c>
      <c r="L29" s="586" t="s">
        <v>4</v>
      </c>
      <c r="M29" s="604" t="s">
        <v>32</v>
      </c>
      <c r="N29" s="608" t="s">
        <v>373</v>
      </c>
      <c r="O29" s="609" t="s">
        <v>12</v>
      </c>
      <c r="P29" s="610" t="s">
        <v>374</v>
      </c>
      <c r="Q29" s="608" t="s">
        <v>373</v>
      </c>
      <c r="R29" s="609" t="s">
        <v>12</v>
      </c>
      <c r="S29" s="610" t="s">
        <v>374</v>
      </c>
      <c r="T29" s="586"/>
      <c r="U29" s="586"/>
      <c r="V29" s="604"/>
      <c r="W29" s="560"/>
      <c r="Y29" s="561">
        <v>0.375</v>
      </c>
    </row>
    <row r="30" spans="2:25" ht="15" customHeight="1">
      <c r="B30" s="11">
        <v>6</v>
      </c>
      <c r="C30" s="562" t="s">
        <v>21</v>
      </c>
      <c r="D30" s="563" t="s">
        <v>5</v>
      </c>
      <c r="E30" s="591" t="s">
        <v>351</v>
      </c>
      <c r="F30" s="589" t="s">
        <v>4</v>
      </c>
      <c r="G30" s="592"/>
      <c r="H30" s="591" t="s">
        <v>351</v>
      </c>
      <c r="I30" s="589" t="s">
        <v>4</v>
      </c>
      <c r="J30" s="592"/>
      <c r="K30" s="589" t="s">
        <v>351</v>
      </c>
      <c r="L30" s="589" t="s">
        <v>4</v>
      </c>
      <c r="M30" s="590"/>
      <c r="N30" s="611" t="s">
        <v>351</v>
      </c>
      <c r="O30" s="612" t="s">
        <v>4</v>
      </c>
      <c r="P30" s="613"/>
      <c r="Q30" s="611" t="s">
        <v>351</v>
      </c>
      <c r="R30" s="612" t="s">
        <v>4</v>
      </c>
      <c r="S30" s="613"/>
      <c r="T30" s="589"/>
      <c r="U30" s="589"/>
      <c r="V30" s="590"/>
      <c r="W30" s="42" t="s">
        <v>375</v>
      </c>
      <c r="Y30" s="561">
        <v>0.70833333333333337</v>
      </c>
    </row>
    <row r="31" spans="2:25" ht="15" customHeight="1">
      <c r="B31" s="11"/>
      <c r="C31" s="43" t="s">
        <v>347</v>
      </c>
      <c r="D31" s="570" t="s">
        <v>6</v>
      </c>
      <c r="E31" s="771" t="str">
        <f>H29</f>
        <v>赤羽根</v>
      </c>
      <c r="F31" s="772"/>
      <c r="G31" s="773"/>
      <c r="H31" s="771" t="str">
        <f>K29</f>
        <v>dfbﾎﾞﾛﾝｽﾞ</v>
      </c>
      <c r="I31" s="772"/>
      <c r="J31" s="773"/>
      <c r="K31" s="774" t="str">
        <f>J29</f>
        <v>西湘</v>
      </c>
      <c r="L31" s="772"/>
      <c r="M31" s="775"/>
      <c r="N31" s="794" t="s">
        <v>184</v>
      </c>
      <c r="O31" s="795"/>
      <c r="P31" s="795"/>
      <c r="Q31" s="799" t="s">
        <v>183</v>
      </c>
      <c r="R31" s="800"/>
      <c r="S31" s="805"/>
      <c r="T31" s="806"/>
      <c r="U31" s="774"/>
      <c r="V31" s="807"/>
      <c r="W31" s="62"/>
    </row>
    <row r="32" spans="2:25" ht="15" customHeight="1" thickBot="1">
      <c r="B32" s="571"/>
      <c r="C32" s="572" t="s">
        <v>111</v>
      </c>
      <c r="D32" s="573" t="s">
        <v>7</v>
      </c>
      <c r="E32" s="767" t="str">
        <f>J29</f>
        <v>西湘</v>
      </c>
      <c r="F32" s="768"/>
      <c r="G32" s="769"/>
      <c r="H32" s="767" t="str">
        <f>M29</f>
        <v>南高</v>
      </c>
      <c r="I32" s="768"/>
      <c r="J32" s="769"/>
      <c r="K32" s="768" t="str">
        <f>H29</f>
        <v>赤羽根</v>
      </c>
      <c r="L32" s="768"/>
      <c r="M32" s="770"/>
      <c r="N32" s="794" t="s">
        <v>185</v>
      </c>
      <c r="O32" s="795"/>
      <c r="P32" s="795"/>
      <c r="Q32" s="802" t="s">
        <v>187</v>
      </c>
      <c r="R32" s="797"/>
      <c r="S32" s="803"/>
      <c r="T32" s="804"/>
      <c r="U32" s="768"/>
      <c r="V32" s="770"/>
      <c r="W32" s="44"/>
    </row>
    <row r="33" spans="2:25" ht="15" customHeight="1" thickBot="1">
      <c r="B33" s="574" t="s">
        <v>0</v>
      </c>
      <c r="C33" s="575" t="s">
        <v>1</v>
      </c>
      <c r="D33" s="576"/>
      <c r="E33" s="764" t="s">
        <v>376</v>
      </c>
      <c r="F33" s="764"/>
      <c r="G33" s="764"/>
      <c r="H33" s="764" t="s">
        <v>377</v>
      </c>
      <c r="I33" s="764"/>
      <c r="J33" s="764"/>
      <c r="K33" s="764" t="s">
        <v>378</v>
      </c>
      <c r="L33" s="764"/>
      <c r="M33" s="764"/>
      <c r="N33" s="764" t="s">
        <v>379</v>
      </c>
      <c r="O33" s="764"/>
      <c r="P33" s="764"/>
      <c r="Q33" s="765"/>
      <c r="R33" s="764"/>
      <c r="S33" s="766"/>
      <c r="T33" s="765"/>
      <c r="U33" s="764"/>
      <c r="V33" s="766"/>
      <c r="W33" s="42"/>
    </row>
    <row r="34" spans="2:25" ht="15" customHeight="1">
      <c r="B34" s="578"/>
      <c r="C34" s="579" t="s">
        <v>370</v>
      </c>
      <c r="D34" s="580" t="s">
        <v>3</v>
      </c>
      <c r="E34" s="593" t="s">
        <v>26</v>
      </c>
      <c r="F34" s="586" t="s">
        <v>4</v>
      </c>
      <c r="G34" s="583" t="s">
        <v>28</v>
      </c>
      <c r="H34" s="593" t="s">
        <v>341</v>
      </c>
      <c r="I34" s="586" t="s">
        <v>4</v>
      </c>
      <c r="J34" s="585" t="s">
        <v>343</v>
      </c>
      <c r="K34" s="608" t="s">
        <v>373</v>
      </c>
      <c r="L34" s="609" t="s">
        <v>12</v>
      </c>
      <c r="M34" s="610" t="s">
        <v>374</v>
      </c>
      <c r="N34" s="608" t="s">
        <v>373</v>
      </c>
      <c r="O34" s="609" t="s">
        <v>12</v>
      </c>
      <c r="P34" s="610" t="s">
        <v>374</v>
      </c>
      <c r="Q34" s="593"/>
      <c r="R34" s="595"/>
      <c r="S34" s="585"/>
      <c r="T34" s="586"/>
      <c r="U34" s="586"/>
      <c r="V34" s="604"/>
      <c r="W34" s="42"/>
      <c r="Y34" s="561">
        <v>0.375</v>
      </c>
    </row>
    <row r="35" spans="2:25" ht="15" customHeight="1">
      <c r="B35" s="11">
        <v>6</v>
      </c>
      <c r="C35" s="562" t="s">
        <v>380</v>
      </c>
      <c r="D35" s="563" t="s">
        <v>5</v>
      </c>
      <c r="E35" s="591" t="s">
        <v>351</v>
      </c>
      <c r="F35" s="589" t="s">
        <v>4</v>
      </c>
      <c r="G35" s="592"/>
      <c r="H35" s="591" t="s">
        <v>351</v>
      </c>
      <c r="I35" s="589" t="s">
        <v>4</v>
      </c>
      <c r="J35" s="592"/>
      <c r="K35" s="611" t="s">
        <v>351</v>
      </c>
      <c r="L35" s="612" t="s">
        <v>4</v>
      </c>
      <c r="M35" s="613"/>
      <c r="N35" s="611" t="s">
        <v>351</v>
      </c>
      <c r="O35" s="612" t="s">
        <v>4</v>
      </c>
      <c r="P35" s="613"/>
      <c r="Q35" s="591"/>
      <c r="R35" s="589"/>
      <c r="S35" s="592"/>
      <c r="T35" s="589"/>
      <c r="U35" s="589"/>
      <c r="V35" s="590"/>
      <c r="W35" s="42" t="s">
        <v>375</v>
      </c>
      <c r="Y35" s="561">
        <v>0.70833333333333337</v>
      </c>
    </row>
    <row r="36" spans="2:25" ht="15" customHeight="1">
      <c r="B36" s="11"/>
      <c r="C36" s="43" t="s">
        <v>347</v>
      </c>
      <c r="D36" s="570" t="s">
        <v>6</v>
      </c>
      <c r="E36" s="771" t="str">
        <f>H34</f>
        <v>鎌倉</v>
      </c>
      <c r="F36" s="772"/>
      <c r="G36" s="773"/>
      <c r="H36" s="771" t="s">
        <v>26</v>
      </c>
      <c r="I36" s="772"/>
      <c r="J36" s="773"/>
      <c r="K36" s="794" t="s">
        <v>183</v>
      </c>
      <c r="L36" s="795"/>
      <c r="M36" s="795"/>
      <c r="N36" s="799" t="s">
        <v>182</v>
      </c>
      <c r="O36" s="800"/>
      <c r="P36" s="801"/>
      <c r="Q36" s="771"/>
      <c r="R36" s="772"/>
      <c r="S36" s="773"/>
      <c r="T36" s="774"/>
      <c r="U36" s="772"/>
      <c r="V36" s="775"/>
      <c r="W36" s="42"/>
    </row>
    <row r="37" spans="2:25" ht="15" customHeight="1" thickBot="1">
      <c r="B37" s="571"/>
      <c r="C37" s="572" t="s">
        <v>19</v>
      </c>
      <c r="D37" s="573" t="s">
        <v>7</v>
      </c>
      <c r="E37" s="767" t="str">
        <f>J34</f>
        <v>横OB</v>
      </c>
      <c r="F37" s="768"/>
      <c r="G37" s="769"/>
      <c r="H37" s="767" t="s">
        <v>240</v>
      </c>
      <c r="I37" s="768"/>
      <c r="J37" s="769"/>
      <c r="K37" s="794" t="s">
        <v>187</v>
      </c>
      <c r="L37" s="795"/>
      <c r="M37" s="795"/>
      <c r="N37" s="796" t="s">
        <v>186</v>
      </c>
      <c r="O37" s="797"/>
      <c r="P37" s="798"/>
      <c r="Q37" s="767"/>
      <c r="R37" s="768"/>
      <c r="S37" s="769"/>
      <c r="T37" s="768"/>
      <c r="U37" s="768"/>
      <c r="V37" s="770"/>
      <c r="W37" s="42"/>
    </row>
    <row r="38" spans="2:25" ht="15" customHeight="1" thickBot="1">
      <c r="B38" s="574" t="s">
        <v>0</v>
      </c>
      <c r="C38" s="575" t="s">
        <v>1</v>
      </c>
      <c r="D38" s="576"/>
      <c r="E38" s="764" t="s">
        <v>170</v>
      </c>
      <c r="F38" s="764"/>
      <c r="G38" s="764"/>
      <c r="H38" s="764" t="s">
        <v>171</v>
      </c>
      <c r="I38" s="764"/>
      <c r="J38" s="764"/>
      <c r="K38" s="764" t="s">
        <v>172</v>
      </c>
      <c r="L38" s="764"/>
      <c r="M38" s="764"/>
      <c r="N38" s="764" t="s">
        <v>173</v>
      </c>
      <c r="O38" s="764"/>
      <c r="P38" s="764"/>
      <c r="Q38" s="765" t="s">
        <v>177</v>
      </c>
      <c r="R38" s="764"/>
      <c r="S38" s="766"/>
      <c r="T38" s="765"/>
      <c r="U38" s="764"/>
      <c r="V38" s="766"/>
      <c r="W38" s="42"/>
    </row>
    <row r="39" spans="2:25" ht="15" customHeight="1">
      <c r="B39" s="578"/>
      <c r="C39" s="579" t="s">
        <v>381</v>
      </c>
      <c r="D39" s="580" t="s">
        <v>3</v>
      </c>
      <c r="E39" s="593" t="s">
        <v>349</v>
      </c>
      <c r="F39" s="586" t="s">
        <v>4</v>
      </c>
      <c r="G39" s="583" t="s">
        <v>344</v>
      </c>
      <c r="H39" s="601" t="s">
        <v>26</v>
      </c>
      <c r="I39" s="603" t="s">
        <v>4</v>
      </c>
      <c r="J39" s="614" t="s">
        <v>341</v>
      </c>
      <c r="K39" s="593" t="s">
        <v>28</v>
      </c>
      <c r="L39" s="595" t="s">
        <v>4</v>
      </c>
      <c r="M39" s="583" t="s">
        <v>360</v>
      </c>
      <c r="N39" s="600" t="s">
        <v>361</v>
      </c>
      <c r="O39" s="586" t="s">
        <v>4</v>
      </c>
      <c r="P39" s="615" t="s">
        <v>310</v>
      </c>
      <c r="Q39" s="601" t="s">
        <v>30</v>
      </c>
      <c r="R39" s="595" t="s">
        <v>4</v>
      </c>
      <c r="S39" s="614" t="s">
        <v>29</v>
      </c>
      <c r="T39" s="607"/>
      <c r="U39" s="586" t="s">
        <v>4</v>
      </c>
      <c r="V39" s="604"/>
      <c r="W39" s="560"/>
      <c r="Y39" s="561">
        <v>0.33333333333333331</v>
      </c>
    </row>
    <row r="40" spans="2:25" ht="15" customHeight="1">
      <c r="B40" s="11">
        <v>7</v>
      </c>
      <c r="C40" s="562" t="s">
        <v>382</v>
      </c>
      <c r="D40" s="563" t="s">
        <v>5</v>
      </c>
      <c r="E40" s="591" t="s">
        <v>351</v>
      </c>
      <c r="F40" s="589" t="s">
        <v>4</v>
      </c>
      <c r="G40" s="592"/>
      <c r="H40" s="591" t="s">
        <v>351</v>
      </c>
      <c r="I40" s="589" t="s">
        <v>4</v>
      </c>
      <c r="J40" s="592"/>
      <c r="K40" s="591" t="s">
        <v>351</v>
      </c>
      <c r="L40" s="589" t="s">
        <v>4</v>
      </c>
      <c r="M40" s="592"/>
      <c r="N40" s="591" t="s">
        <v>351</v>
      </c>
      <c r="O40" s="589" t="s">
        <v>4</v>
      </c>
      <c r="P40" s="592"/>
      <c r="Q40" s="591" t="s">
        <v>351</v>
      </c>
      <c r="R40" s="589" t="s">
        <v>4</v>
      </c>
      <c r="S40" s="592"/>
      <c r="T40" s="589" t="s">
        <v>351</v>
      </c>
      <c r="U40" s="589" t="s">
        <v>4</v>
      </c>
      <c r="V40" s="590"/>
      <c r="W40" s="42" t="s">
        <v>383</v>
      </c>
      <c r="Y40" s="561">
        <v>0.75</v>
      </c>
    </row>
    <row r="41" spans="2:25" ht="15" customHeight="1">
      <c r="B41" s="11"/>
      <c r="C41" s="43" t="s">
        <v>347</v>
      </c>
      <c r="D41" s="570" t="s">
        <v>6</v>
      </c>
      <c r="E41" s="771" t="s">
        <v>26</v>
      </c>
      <c r="F41" s="772"/>
      <c r="G41" s="773"/>
      <c r="H41" s="771" t="str">
        <f>K39</f>
        <v>川崎</v>
      </c>
      <c r="I41" s="772"/>
      <c r="J41" s="773"/>
      <c r="K41" s="771" t="str">
        <f>N39</f>
        <v>西湘</v>
      </c>
      <c r="L41" s="774"/>
      <c r="M41" s="793"/>
      <c r="N41" s="771" t="s">
        <v>30</v>
      </c>
      <c r="O41" s="774"/>
      <c r="P41" s="793"/>
      <c r="Q41" s="771" t="str">
        <f>P39</f>
        <v>dfbﾎﾞﾛﾝｽﾞ</v>
      </c>
      <c r="R41" s="774"/>
      <c r="S41" s="793"/>
      <c r="T41" s="774"/>
      <c r="U41" s="772"/>
      <c r="V41" s="775"/>
      <c r="W41" s="62"/>
    </row>
    <row r="42" spans="2:25" ht="15" customHeight="1" thickBot="1">
      <c r="B42" s="571"/>
      <c r="C42" s="572" t="s">
        <v>22</v>
      </c>
      <c r="D42" s="573" t="s">
        <v>7</v>
      </c>
      <c r="E42" s="767" t="s">
        <v>341</v>
      </c>
      <c r="F42" s="768"/>
      <c r="G42" s="769"/>
      <c r="H42" s="767" t="str">
        <f>M39</f>
        <v>秦野</v>
      </c>
      <c r="I42" s="768"/>
      <c r="J42" s="769"/>
      <c r="K42" s="767" t="str">
        <f>P39</f>
        <v>dfbﾎﾞﾛﾝｽﾞ</v>
      </c>
      <c r="L42" s="768"/>
      <c r="M42" s="769"/>
      <c r="N42" s="767" t="s">
        <v>29</v>
      </c>
      <c r="O42" s="768"/>
      <c r="P42" s="769"/>
      <c r="Q42" s="767" t="str">
        <f>N39</f>
        <v>西湘</v>
      </c>
      <c r="R42" s="768"/>
      <c r="S42" s="769"/>
      <c r="T42" s="768"/>
      <c r="U42" s="768"/>
      <c r="V42" s="770"/>
      <c r="W42" s="66"/>
    </row>
    <row r="43" spans="2:25" ht="15" customHeight="1" thickBot="1">
      <c r="B43" s="574" t="s">
        <v>0</v>
      </c>
      <c r="C43" s="575" t="s">
        <v>1</v>
      </c>
      <c r="D43" s="576"/>
      <c r="E43" s="785" t="s">
        <v>36</v>
      </c>
      <c r="F43" s="786"/>
      <c r="G43" s="787"/>
      <c r="H43" s="788" t="s">
        <v>37</v>
      </c>
      <c r="I43" s="786"/>
      <c r="J43" s="789"/>
      <c r="K43" s="790" t="s">
        <v>38</v>
      </c>
      <c r="L43" s="791"/>
      <c r="M43" s="792"/>
      <c r="N43" s="790" t="s">
        <v>39</v>
      </c>
      <c r="O43" s="776"/>
      <c r="P43" s="776"/>
      <c r="Q43" s="777" t="s">
        <v>384</v>
      </c>
      <c r="R43" s="791"/>
      <c r="S43" s="778"/>
      <c r="T43" s="765"/>
      <c r="U43" s="764"/>
      <c r="V43" s="766"/>
      <c r="W43" s="42"/>
    </row>
    <row r="44" spans="2:25" ht="15" customHeight="1">
      <c r="B44" s="578"/>
      <c r="C44" s="579" t="s">
        <v>385</v>
      </c>
      <c r="D44" s="580" t="s">
        <v>3</v>
      </c>
      <c r="E44" s="616" t="s">
        <v>386</v>
      </c>
      <c r="F44" s="617" t="s">
        <v>4</v>
      </c>
      <c r="G44" s="618" t="s">
        <v>387</v>
      </c>
      <c r="H44" s="616" t="s">
        <v>388</v>
      </c>
      <c r="I44" s="619" t="s">
        <v>4</v>
      </c>
      <c r="J44" s="618" t="s">
        <v>387</v>
      </c>
      <c r="K44" s="584" t="s">
        <v>310</v>
      </c>
      <c r="L44" s="586" t="s">
        <v>4</v>
      </c>
      <c r="M44" s="620" t="s">
        <v>26</v>
      </c>
      <c r="N44" s="593" t="s">
        <v>27</v>
      </c>
      <c r="O44" s="586" t="s">
        <v>4</v>
      </c>
      <c r="P44" s="583" t="s">
        <v>30</v>
      </c>
      <c r="Q44" s="587"/>
      <c r="R44" s="556"/>
      <c r="S44" s="596"/>
      <c r="T44" s="607"/>
      <c r="U44" s="586" t="s">
        <v>4</v>
      </c>
      <c r="V44" s="604"/>
      <c r="W44" s="560"/>
      <c r="Y44" s="561"/>
    </row>
    <row r="45" spans="2:25" ht="15" customHeight="1">
      <c r="B45" s="11">
        <v>8</v>
      </c>
      <c r="C45" s="562" t="s">
        <v>389</v>
      </c>
      <c r="D45" s="563" t="s">
        <v>5</v>
      </c>
      <c r="E45" s="611" t="s">
        <v>351</v>
      </c>
      <c r="F45" s="612" t="s">
        <v>4</v>
      </c>
      <c r="G45" s="613"/>
      <c r="H45" s="611" t="s">
        <v>351</v>
      </c>
      <c r="I45" s="612" t="s">
        <v>4</v>
      </c>
      <c r="J45" s="613"/>
      <c r="K45" s="591"/>
      <c r="L45" s="589" t="s">
        <v>4</v>
      </c>
      <c r="M45" s="592"/>
      <c r="N45" s="591"/>
      <c r="O45" s="589" t="s">
        <v>4</v>
      </c>
      <c r="P45" s="592"/>
      <c r="Q45" s="589"/>
      <c r="R45" s="589"/>
      <c r="S45" s="590"/>
      <c r="T45" s="589" t="s">
        <v>351</v>
      </c>
      <c r="U45" s="589" t="s">
        <v>4</v>
      </c>
      <c r="V45" s="590"/>
      <c r="W45" s="42" t="s">
        <v>390</v>
      </c>
      <c r="Y45" s="561"/>
    </row>
    <row r="46" spans="2:25" ht="15" customHeight="1">
      <c r="B46" s="11"/>
      <c r="C46" s="43" t="s">
        <v>347</v>
      </c>
      <c r="D46" s="570" t="s">
        <v>6</v>
      </c>
      <c r="E46" s="782" t="str">
        <f>H44</f>
        <v>駒寄</v>
      </c>
      <c r="F46" s="783"/>
      <c r="G46" s="784"/>
      <c r="H46" s="782" t="s">
        <v>165</v>
      </c>
      <c r="I46" s="783"/>
      <c r="J46" s="784"/>
      <c r="K46" s="771" t="str">
        <f>N44</f>
        <v>茅ヶ崎</v>
      </c>
      <c r="L46" s="772"/>
      <c r="M46" s="773"/>
      <c r="N46" s="771" t="s">
        <v>310</v>
      </c>
      <c r="O46" s="772"/>
      <c r="P46" s="773"/>
      <c r="Q46" s="774"/>
      <c r="R46" s="772"/>
      <c r="S46" s="775"/>
      <c r="T46" s="774"/>
      <c r="U46" s="772"/>
      <c r="V46" s="775"/>
      <c r="W46" s="62"/>
    </row>
    <row r="47" spans="2:25" ht="15" customHeight="1" thickBot="1">
      <c r="B47" s="571"/>
      <c r="C47" s="572" t="s">
        <v>391</v>
      </c>
      <c r="D47" s="573" t="s">
        <v>7</v>
      </c>
      <c r="E47" s="779" t="str">
        <f>J44</f>
        <v>3部B</v>
      </c>
      <c r="F47" s="780"/>
      <c r="G47" s="781"/>
      <c r="H47" s="779" t="s">
        <v>392</v>
      </c>
      <c r="I47" s="780"/>
      <c r="J47" s="781"/>
      <c r="K47" s="767" t="str">
        <f>P44</f>
        <v>多摩</v>
      </c>
      <c r="L47" s="768"/>
      <c r="M47" s="769"/>
      <c r="N47" s="767" t="s">
        <v>26</v>
      </c>
      <c r="O47" s="768"/>
      <c r="P47" s="769"/>
      <c r="Q47" s="768"/>
      <c r="R47" s="768"/>
      <c r="S47" s="770"/>
      <c r="T47" s="768"/>
      <c r="U47" s="768"/>
      <c r="V47" s="770"/>
      <c r="W47" s="66"/>
    </row>
    <row r="48" spans="2:25" ht="15" customHeight="1" thickBot="1">
      <c r="B48" s="574" t="s">
        <v>0</v>
      </c>
      <c r="C48" s="575" t="s">
        <v>1</v>
      </c>
      <c r="D48" s="576"/>
      <c r="E48" s="785" t="s">
        <v>36</v>
      </c>
      <c r="F48" s="786"/>
      <c r="G48" s="787"/>
      <c r="H48" s="788" t="s">
        <v>37</v>
      </c>
      <c r="I48" s="786"/>
      <c r="J48" s="789"/>
      <c r="K48" s="790" t="s">
        <v>38</v>
      </c>
      <c r="L48" s="791"/>
      <c r="M48" s="792"/>
      <c r="N48" s="790" t="s">
        <v>39</v>
      </c>
      <c r="O48" s="776"/>
      <c r="P48" s="776"/>
      <c r="Q48" s="777" t="s">
        <v>384</v>
      </c>
      <c r="R48" s="776"/>
      <c r="S48" s="778"/>
      <c r="T48" s="765"/>
      <c r="U48" s="764"/>
      <c r="V48" s="766"/>
      <c r="W48" s="42"/>
    </row>
    <row r="49" spans="2:25" ht="15" customHeight="1">
      <c r="B49" s="578"/>
      <c r="C49" s="579" t="s">
        <v>385</v>
      </c>
      <c r="D49" s="580" t="s">
        <v>3</v>
      </c>
      <c r="E49" s="616" t="s">
        <v>386</v>
      </c>
      <c r="F49" s="617" t="s">
        <v>4</v>
      </c>
      <c r="G49" s="618" t="s">
        <v>387</v>
      </c>
      <c r="H49" s="616" t="s">
        <v>76</v>
      </c>
      <c r="I49" s="619" t="s">
        <v>4</v>
      </c>
      <c r="J49" s="618" t="s">
        <v>387</v>
      </c>
      <c r="K49" s="600" t="s">
        <v>342</v>
      </c>
      <c r="L49" s="586" t="s">
        <v>4</v>
      </c>
      <c r="M49" s="582" t="s">
        <v>240</v>
      </c>
      <c r="N49" s="593" t="s">
        <v>32</v>
      </c>
      <c r="O49" s="595" t="s">
        <v>4</v>
      </c>
      <c r="P49" s="582" t="s">
        <v>341</v>
      </c>
      <c r="Q49" s="587" t="s">
        <v>345</v>
      </c>
      <c r="R49" s="556" t="s">
        <v>4</v>
      </c>
      <c r="S49" s="596" t="s">
        <v>29</v>
      </c>
      <c r="T49" s="607"/>
      <c r="U49" s="586" t="s">
        <v>4</v>
      </c>
      <c r="V49" s="604"/>
      <c r="W49" s="560"/>
      <c r="Y49" s="561"/>
    </row>
    <row r="50" spans="2:25" ht="15" customHeight="1">
      <c r="B50" s="11">
        <v>8</v>
      </c>
      <c r="C50" s="562" t="s">
        <v>393</v>
      </c>
      <c r="D50" s="563" t="s">
        <v>5</v>
      </c>
      <c r="E50" s="611" t="s">
        <v>351</v>
      </c>
      <c r="F50" s="612" t="s">
        <v>4</v>
      </c>
      <c r="G50" s="613"/>
      <c r="H50" s="611" t="s">
        <v>351</v>
      </c>
      <c r="I50" s="612" t="s">
        <v>4</v>
      </c>
      <c r="J50" s="613"/>
      <c r="K50" s="591"/>
      <c r="L50" s="589" t="s">
        <v>4</v>
      </c>
      <c r="M50" s="592"/>
      <c r="N50" s="591"/>
      <c r="O50" s="589" t="s">
        <v>4</v>
      </c>
      <c r="P50" s="592"/>
      <c r="Q50" s="589" t="s">
        <v>351</v>
      </c>
      <c r="R50" s="589" t="s">
        <v>4</v>
      </c>
      <c r="S50" s="590"/>
      <c r="T50" s="589" t="s">
        <v>351</v>
      </c>
      <c r="U50" s="589" t="s">
        <v>4</v>
      </c>
      <c r="V50" s="590"/>
      <c r="W50" s="42" t="s">
        <v>390</v>
      </c>
      <c r="Y50" s="561"/>
    </row>
    <row r="51" spans="2:25" ht="15" customHeight="1">
      <c r="B51" s="11"/>
      <c r="C51" s="43" t="s">
        <v>347</v>
      </c>
      <c r="D51" s="570" t="s">
        <v>6</v>
      </c>
      <c r="E51" s="782" t="str">
        <f>H49</f>
        <v>かなク</v>
      </c>
      <c r="F51" s="783"/>
      <c r="G51" s="784"/>
      <c r="H51" s="782" t="s">
        <v>165</v>
      </c>
      <c r="I51" s="783"/>
      <c r="J51" s="784"/>
      <c r="K51" s="771" t="str">
        <f>N49</f>
        <v>南高</v>
      </c>
      <c r="L51" s="772"/>
      <c r="M51" s="773"/>
      <c r="N51" s="771" t="str">
        <f>Q49</f>
        <v>秦野</v>
      </c>
      <c r="O51" s="772"/>
      <c r="P51" s="773"/>
      <c r="Q51" s="774" t="str">
        <f>P49</f>
        <v>鎌倉</v>
      </c>
      <c r="R51" s="772"/>
      <c r="S51" s="775"/>
      <c r="T51" s="774"/>
      <c r="U51" s="772"/>
      <c r="V51" s="775"/>
      <c r="W51" s="62"/>
    </row>
    <row r="52" spans="2:25" ht="15" customHeight="1" thickBot="1">
      <c r="B52" s="571"/>
      <c r="C52" s="572" t="s">
        <v>76</v>
      </c>
      <c r="D52" s="573" t="s">
        <v>7</v>
      </c>
      <c r="E52" s="779" t="str">
        <f>J49</f>
        <v>3部B</v>
      </c>
      <c r="F52" s="780"/>
      <c r="G52" s="781"/>
      <c r="H52" s="779" t="s">
        <v>392</v>
      </c>
      <c r="I52" s="780"/>
      <c r="J52" s="781"/>
      <c r="K52" s="767" t="str">
        <f>P49</f>
        <v>鎌倉</v>
      </c>
      <c r="L52" s="768"/>
      <c r="M52" s="769"/>
      <c r="N52" s="767" t="s">
        <v>28</v>
      </c>
      <c r="O52" s="768"/>
      <c r="P52" s="769"/>
      <c r="Q52" s="768" t="str">
        <f>N49</f>
        <v>南高</v>
      </c>
      <c r="R52" s="768"/>
      <c r="S52" s="770"/>
      <c r="T52" s="768"/>
      <c r="U52" s="768"/>
      <c r="V52" s="770"/>
      <c r="W52" s="66"/>
    </row>
    <row r="53" spans="2:25" ht="15" customHeight="1" thickBot="1">
      <c r="B53" s="574" t="s">
        <v>0</v>
      </c>
      <c r="C53" s="575" t="s">
        <v>1</v>
      </c>
      <c r="D53" s="576"/>
      <c r="E53" s="764" t="s">
        <v>170</v>
      </c>
      <c r="F53" s="764"/>
      <c r="G53" s="764"/>
      <c r="H53" s="764" t="s">
        <v>171</v>
      </c>
      <c r="I53" s="764"/>
      <c r="J53" s="764"/>
      <c r="K53" s="764" t="s">
        <v>172</v>
      </c>
      <c r="L53" s="764"/>
      <c r="M53" s="764"/>
      <c r="N53" s="764" t="s">
        <v>173</v>
      </c>
      <c r="O53" s="764"/>
      <c r="P53" s="764"/>
      <c r="Q53" s="765" t="s">
        <v>177</v>
      </c>
      <c r="R53" s="764"/>
      <c r="S53" s="766"/>
      <c r="T53" s="765"/>
      <c r="U53" s="764"/>
      <c r="V53" s="766"/>
      <c r="W53" s="62"/>
    </row>
    <row r="54" spans="2:25" ht="15" customHeight="1">
      <c r="B54" s="578"/>
      <c r="C54" s="579" t="s">
        <v>394</v>
      </c>
      <c r="D54" s="580" t="s">
        <v>3</v>
      </c>
      <c r="E54" s="593" t="s">
        <v>30</v>
      </c>
      <c r="F54" s="556" t="s">
        <v>4</v>
      </c>
      <c r="G54" s="582" t="s">
        <v>310</v>
      </c>
      <c r="H54" s="593" t="s">
        <v>361</v>
      </c>
      <c r="I54" s="595" t="s">
        <v>4</v>
      </c>
      <c r="J54" s="585" t="s">
        <v>343</v>
      </c>
      <c r="K54" s="593" t="s">
        <v>32</v>
      </c>
      <c r="L54" s="556" t="s">
        <v>4</v>
      </c>
      <c r="M54" s="585" t="s">
        <v>26</v>
      </c>
      <c r="N54" s="593" t="s">
        <v>345</v>
      </c>
      <c r="O54" s="556" t="s">
        <v>4</v>
      </c>
      <c r="P54" s="583" t="s">
        <v>341</v>
      </c>
      <c r="Q54" s="586" t="s">
        <v>28</v>
      </c>
      <c r="R54" s="556" t="s">
        <v>4</v>
      </c>
      <c r="S54" s="596" t="s">
        <v>371</v>
      </c>
      <c r="T54" s="586"/>
      <c r="U54" s="556" t="s">
        <v>4</v>
      </c>
      <c r="V54" s="596"/>
      <c r="W54" s="560"/>
      <c r="Y54" s="561">
        <v>0.375</v>
      </c>
    </row>
    <row r="55" spans="2:25" ht="15" customHeight="1">
      <c r="B55" s="11">
        <v>9</v>
      </c>
      <c r="C55" s="562" t="s">
        <v>395</v>
      </c>
      <c r="D55" s="563" t="s">
        <v>5</v>
      </c>
      <c r="E55" s="591"/>
      <c r="F55" s="589" t="s">
        <v>4</v>
      </c>
      <c r="G55" s="592"/>
      <c r="H55" s="591"/>
      <c r="I55" s="589" t="s">
        <v>4</v>
      </c>
      <c r="J55" s="592"/>
      <c r="K55" s="591"/>
      <c r="L55" s="589" t="s">
        <v>4</v>
      </c>
      <c r="M55" s="592"/>
      <c r="N55" s="591"/>
      <c r="O55" s="589" t="s">
        <v>4</v>
      </c>
      <c r="P55" s="592"/>
      <c r="Q55" s="589" t="s">
        <v>351</v>
      </c>
      <c r="R55" s="589" t="s">
        <v>4</v>
      </c>
      <c r="S55" s="590"/>
      <c r="T55" s="589" t="s">
        <v>351</v>
      </c>
      <c r="U55" s="589" t="s">
        <v>4</v>
      </c>
      <c r="V55" s="590"/>
      <c r="W55" s="42" t="s">
        <v>396</v>
      </c>
      <c r="Y55" s="561">
        <v>0.70833333333333337</v>
      </c>
    </row>
    <row r="56" spans="2:25" ht="15" customHeight="1">
      <c r="B56" s="11"/>
      <c r="C56" s="43" t="s">
        <v>347</v>
      </c>
      <c r="D56" s="570" t="s">
        <v>6</v>
      </c>
      <c r="E56" s="771" t="str">
        <f>H54</f>
        <v>西湘</v>
      </c>
      <c r="F56" s="772"/>
      <c r="G56" s="773"/>
      <c r="H56" s="771" t="str">
        <f>K54</f>
        <v>南高</v>
      </c>
      <c r="I56" s="772"/>
      <c r="J56" s="773"/>
      <c r="K56" s="771" t="str">
        <f>N54</f>
        <v>秦野</v>
      </c>
      <c r="L56" s="772"/>
      <c r="M56" s="773"/>
      <c r="N56" s="771" t="str">
        <f>Q54</f>
        <v>川崎</v>
      </c>
      <c r="O56" s="772"/>
      <c r="P56" s="773"/>
      <c r="Q56" s="774" t="str">
        <f>P54</f>
        <v>鎌倉</v>
      </c>
      <c r="R56" s="772"/>
      <c r="S56" s="775"/>
      <c r="T56" s="774"/>
      <c r="U56" s="772"/>
      <c r="V56" s="775"/>
      <c r="W56" s="42"/>
    </row>
    <row r="57" spans="2:25" ht="15" customHeight="1" thickBot="1">
      <c r="B57" s="571"/>
      <c r="C57" s="572" t="s">
        <v>111</v>
      </c>
      <c r="D57" s="573" t="s">
        <v>7</v>
      </c>
      <c r="E57" s="767" t="str">
        <f>J54</f>
        <v>横OB</v>
      </c>
      <c r="F57" s="768"/>
      <c r="G57" s="769"/>
      <c r="H57" s="767" t="str">
        <f>M54</f>
        <v>横須賀</v>
      </c>
      <c r="I57" s="768"/>
      <c r="J57" s="769"/>
      <c r="K57" s="767" t="str">
        <f>P54</f>
        <v>鎌倉</v>
      </c>
      <c r="L57" s="768"/>
      <c r="M57" s="769"/>
      <c r="N57" s="767" t="str">
        <f>S54</f>
        <v>茅ヶ崎</v>
      </c>
      <c r="O57" s="768"/>
      <c r="P57" s="769"/>
      <c r="Q57" s="768" t="str">
        <f>N54</f>
        <v>秦野</v>
      </c>
      <c r="R57" s="768"/>
      <c r="S57" s="770"/>
      <c r="T57" s="768"/>
      <c r="U57" s="768"/>
      <c r="V57" s="770"/>
      <c r="W57" s="44"/>
    </row>
    <row r="58" spans="2:25" ht="13.8" thickBot="1">
      <c r="B58" s="621" t="s">
        <v>0</v>
      </c>
      <c r="C58" s="622" t="s">
        <v>1</v>
      </c>
      <c r="D58" s="623"/>
      <c r="E58" s="776" t="s">
        <v>397</v>
      </c>
      <c r="F58" s="776"/>
      <c r="G58" s="776"/>
      <c r="H58" s="776" t="s">
        <v>398</v>
      </c>
      <c r="I58" s="776"/>
      <c r="J58" s="776"/>
      <c r="K58" s="776" t="s">
        <v>399</v>
      </c>
      <c r="L58" s="776"/>
      <c r="M58" s="776"/>
      <c r="N58" s="776"/>
      <c r="O58" s="776"/>
      <c r="P58" s="776"/>
      <c r="Q58" s="777"/>
      <c r="R58" s="776"/>
      <c r="S58" s="778"/>
      <c r="T58" s="777"/>
      <c r="U58" s="776"/>
      <c r="V58" s="778"/>
      <c r="W58" s="39" t="s">
        <v>2</v>
      </c>
    </row>
    <row r="59" spans="2:25" ht="15" customHeight="1">
      <c r="B59" s="4"/>
      <c r="C59" s="45" t="s">
        <v>400</v>
      </c>
      <c r="D59" s="624" t="s">
        <v>3</v>
      </c>
      <c r="E59" s="567" t="s">
        <v>26</v>
      </c>
      <c r="F59" s="23" t="s">
        <v>4</v>
      </c>
      <c r="G59" s="625" t="s">
        <v>27</v>
      </c>
      <c r="H59" s="567" t="s">
        <v>29</v>
      </c>
      <c r="I59" s="23" t="s">
        <v>4</v>
      </c>
      <c r="J59" s="568" t="s">
        <v>32</v>
      </c>
      <c r="K59" s="626" t="s">
        <v>341</v>
      </c>
      <c r="L59" s="556" t="s">
        <v>4</v>
      </c>
      <c r="M59" s="627" t="s">
        <v>310</v>
      </c>
      <c r="N59" s="567"/>
      <c r="O59" s="23"/>
      <c r="P59" s="568"/>
      <c r="Q59" s="628"/>
      <c r="R59" s="23"/>
      <c r="S59" s="629"/>
      <c r="T59" s="628"/>
      <c r="U59" s="23"/>
      <c r="V59" s="629"/>
      <c r="W59" s="560"/>
      <c r="Y59" s="561">
        <v>0.60416666666666663</v>
      </c>
    </row>
    <row r="60" spans="2:25" ht="15" customHeight="1">
      <c r="B60" s="11">
        <v>10</v>
      </c>
      <c r="C60" s="562" t="s">
        <v>401</v>
      </c>
      <c r="D60" s="563" t="s">
        <v>5</v>
      </c>
      <c r="E60" s="591"/>
      <c r="F60" s="589" t="s">
        <v>4</v>
      </c>
      <c r="G60" s="592"/>
      <c r="H60" s="591"/>
      <c r="I60" s="589" t="s">
        <v>4</v>
      </c>
      <c r="J60" s="592"/>
      <c r="K60" s="591"/>
      <c r="L60" s="589" t="s">
        <v>4</v>
      </c>
      <c r="M60" s="592"/>
      <c r="N60" s="591"/>
      <c r="O60" s="589"/>
      <c r="P60" s="592"/>
      <c r="Q60" s="589"/>
      <c r="R60" s="589"/>
      <c r="S60" s="590"/>
      <c r="T60" s="589"/>
      <c r="U60" s="589"/>
      <c r="V60" s="590"/>
      <c r="W60" s="42" t="s">
        <v>402</v>
      </c>
      <c r="Y60" s="561">
        <v>0.79166666666666663</v>
      </c>
    </row>
    <row r="61" spans="2:25" ht="15" customHeight="1">
      <c r="B61" s="11"/>
      <c r="C61" s="43" t="s">
        <v>347</v>
      </c>
      <c r="D61" s="570" t="s">
        <v>6</v>
      </c>
      <c r="E61" s="771" t="str">
        <f>H59</f>
        <v>赤羽根</v>
      </c>
      <c r="F61" s="772"/>
      <c r="G61" s="773"/>
      <c r="H61" s="771" t="str">
        <f>K59</f>
        <v>鎌倉</v>
      </c>
      <c r="I61" s="772"/>
      <c r="J61" s="773"/>
      <c r="K61" s="771" t="str">
        <f>J59</f>
        <v>南高</v>
      </c>
      <c r="L61" s="772"/>
      <c r="M61" s="773"/>
      <c r="N61" s="771"/>
      <c r="O61" s="772"/>
      <c r="P61" s="773"/>
      <c r="Q61" s="774"/>
      <c r="R61" s="772"/>
      <c r="S61" s="775"/>
      <c r="T61" s="774"/>
      <c r="U61" s="772"/>
      <c r="V61" s="775"/>
      <c r="W61" s="42"/>
    </row>
    <row r="62" spans="2:25" ht="15" customHeight="1" thickBot="1">
      <c r="B62" s="571"/>
      <c r="C62" s="572" t="s">
        <v>403</v>
      </c>
      <c r="D62" s="573" t="s">
        <v>7</v>
      </c>
      <c r="E62" s="767" t="str">
        <f>J59</f>
        <v>南高</v>
      </c>
      <c r="F62" s="768"/>
      <c r="G62" s="769"/>
      <c r="H62" s="767" t="str">
        <f>M59</f>
        <v>dfbﾎﾞﾛﾝｽﾞ</v>
      </c>
      <c r="I62" s="768"/>
      <c r="J62" s="769"/>
      <c r="K62" s="767" t="str">
        <f>H59</f>
        <v>赤羽根</v>
      </c>
      <c r="L62" s="768"/>
      <c r="M62" s="769"/>
      <c r="N62" s="767"/>
      <c r="O62" s="768"/>
      <c r="P62" s="769"/>
      <c r="Q62" s="768"/>
      <c r="R62" s="768"/>
      <c r="S62" s="770"/>
      <c r="T62" s="768"/>
      <c r="U62" s="768"/>
      <c r="V62" s="770"/>
      <c r="W62" s="44"/>
    </row>
    <row r="63" spans="2:25" ht="13.8" thickBot="1">
      <c r="B63" s="574" t="s">
        <v>0</v>
      </c>
      <c r="C63" s="575" t="s">
        <v>1</v>
      </c>
      <c r="D63" s="576"/>
      <c r="E63" s="764" t="s">
        <v>404</v>
      </c>
      <c r="F63" s="764"/>
      <c r="G63" s="764"/>
      <c r="H63" s="764" t="s">
        <v>405</v>
      </c>
      <c r="I63" s="764"/>
      <c r="J63" s="764"/>
      <c r="K63" s="764" t="s">
        <v>80</v>
      </c>
      <c r="L63" s="764"/>
      <c r="M63" s="764"/>
      <c r="N63" s="764" t="s">
        <v>406</v>
      </c>
      <c r="O63" s="764"/>
      <c r="P63" s="764"/>
      <c r="Q63" s="765" t="s">
        <v>407</v>
      </c>
      <c r="R63" s="764"/>
      <c r="S63" s="766"/>
      <c r="T63" s="765"/>
      <c r="U63" s="764"/>
      <c r="V63" s="766"/>
      <c r="W63" s="39" t="s">
        <v>2</v>
      </c>
    </row>
    <row r="64" spans="2:25" ht="15" customHeight="1">
      <c r="B64" s="578"/>
      <c r="C64" s="579" t="s">
        <v>408</v>
      </c>
      <c r="D64" s="580" t="s">
        <v>3</v>
      </c>
      <c r="E64" s="593" t="s">
        <v>343</v>
      </c>
      <c r="F64" s="556" t="s">
        <v>4</v>
      </c>
      <c r="G64" s="583" t="s">
        <v>240</v>
      </c>
      <c r="H64" s="593" t="s">
        <v>30</v>
      </c>
      <c r="I64" s="556" t="s">
        <v>4</v>
      </c>
      <c r="J64" s="583" t="s">
        <v>361</v>
      </c>
      <c r="K64" s="630"/>
      <c r="L64" s="631"/>
      <c r="M64" s="632"/>
      <c r="N64" s="567"/>
      <c r="O64" s="23"/>
      <c r="P64" s="568"/>
      <c r="Q64" s="630"/>
      <c r="R64" s="631"/>
      <c r="S64" s="632"/>
      <c r="T64" s="630"/>
      <c r="U64" s="631"/>
      <c r="V64" s="632"/>
      <c r="W64" s="42"/>
      <c r="Y64" s="561">
        <v>0.6875</v>
      </c>
    </row>
    <row r="65" spans="2:25" ht="15" customHeight="1">
      <c r="B65" s="11">
        <v>10</v>
      </c>
      <c r="C65" s="562" t="s">
        <v>401</v>
      </c>
      <c r="D65" s="563" t="s">
        <v>5</v>
      </c>
      <c r="E65" s="591"/>
      <c r="F65" s="589" t="s">
        <v>4</v>
      </c>
      <c r="G65" s="592"/>
      <c r="H65" s="591"/>
      <c r="I65" s="589" t="s">
        <v>4</v>
      </c>
      <c r="J65" s="592"/>
      <c r="K65" s="591"/>
      <c r="L65" s="589"/>
      <c r="M65" s="592"/>
      <c r="N65" s="626"/>
      <c r="O65" s="23"/>
      <c r="P65" s="633"/>
      <c r="Q65" s="46"/>
      <c r="R65" s="23"/>
      <c r="S65" s="13"/>
      <c r="T65" s="46"/>
      <c r="U65" s="23"/>
      <c r="V65" s="13"/>
      <c r="W65" s="42" t="s">
        <v>402</v>
      </c>
      <c r="Y65" s="561">
        <v>0.79166666666666663</v>
      </c>
    </row>
    <row r="66" spans="2:25" ht="15" customHeight="1">
      <c r="B66" s="634"/>
      <c r="C66" s="43" t="s">
        <v>347</v>
      </c>
      <c r="D66" s="570" t="s">
        <v>6</v>
      </c>
      <c r="E66" s="771" t="str">
        <f>H64</f>
        <v>多摩</v>
      </c>
      <c r="F66" s="772"/>
      <c r="G66" s="773"/>
      <c r="H66" s="771" t="str">
        <f>E64</f>
        <v>横OB</v>
      </c>
      <c r="I66" s="772"/>
      <c r="J66" s="773"/>
      <c r="K66" s="771"/>
      <c r="L66" s="772"/>
      <c r="M66" s="773"/>
      <c r="N66" s="771"/>
      <c r="O66" s="772"/>
      <c r="P66" s="773"/>
      <c r="Q66" s="774"/>
      <c r="R66" s="772"/>
      <c r="S66" s="775"/>
      <c r="T66" s="774"/>
      <c r="U66" s="772"/>
      <c r="V66" s="775"/>
      <c r="W66" s="42"/>
    </row>
    <row r="67" spans="2:25" ht="15" customHeight="1" thickBot="1">
      <c r="B67" s="635"/>
      <c r="C67" s="572" t="s">
        <v>403</v>
      </c>
      <c r="D67" s="573" t="s">
        <v>7</v>
      </c>
      <c r="E67" s="767" t="str">
        <f>J64</f>
        <v>西湘</v>
      </c>
      <c r="F67" s="768"/>
      <c r="G67" s="769"/>
      <c r="H67" s="767" t="str">
        <f>G64</f>
        <v>川崎</v>
      </c>
      <c r="I67" s="768"/>
      <c r="J67" s="769"/>
      <c r="K67" s="767"/>
      <c r="L67" s="768"/>
      <c r="M67" s="769"/>
      <c r="N67" s="767"/>
      <c r="O67" s="768"/>
      <c r="P67" s="769"/>
      <c r="Q67" s="768"/>
      <c r="R67" s="768"/>
      <c r="S67" s="770"/>
      <c r="T67" s="768"/>
      <c r="U67" s="768"/>
      <c r="V67" s="770"/>
      <c r="W67" s="42"/>
    </row>
    <row r="68" spans="2:25" ht="13.8" thickBot="1">
      <c r="B68" s="574" t="s">
        <v>0</v>
      </c>
      <c r="C68" s="575" t="s">
        <v>1</v>
      </c>
      <c r="D68" s="576"/>
      <c r="E68" s="764" t="s">
        <v>409</v>
      </c>
      <c r="F68" s="764"/>
      <c r="G68" s="764"/>
      <c r="H68" s="764" t="s">
        <v>410</v>
      </c>
      <c r="I68" s="764"/>
      <c r="J68" s="764"/>
      <c r="K68" s="764" t="s">
        <v>411</v>
      </c>
      <c r="L68" s="764"/>
      <c r="M68" s="764"/>
      <c r="N68" s="764" t="s">
        <v>412</v>
      </c>
      <c r="O68" s="764"/>
      <c r="P68" s="764"/>
      <c r="Q68" s="765" t="s">
        <v>413</v>
      </c>
      <c r="R68" s="764"/>
      <c r="S68" s="766"/>
      <c r="T68" s="765"/>
      <c r="U68" s="764"/>
      <c r="V68" s="766"/>
      <c r="W68" s="39" t="s">
        <v>2</v>
      </c>
    </row>
    <row r="69" spans="2:25" ht="15" customHeight="1">
      <c r="B69" s="578"/>
      <c r="C69" s="579" t="s">
        <v>414</v>
      </c>
      <c r="D69" s="580" t="s">
        <v>3</v>
      </c>
      <c r="E69" s="581" t="s">
        <v>29</v>
      </c>
      <c r="F69" s="556" t="s">
        <v>4</v>
      </c>
      <c r="G69" s="620" t="s">
        <v>349</v>
      </c>
      <c r="H69" s="593" t="s">
        <v>341</v>
      </c>
      <c r="I69" s="586" t="s">
        <v>4</v>
      </c>
      <c r="J69" s="583" t="s">
        <v>28</v>
      </c>
      <c r="K69" s="593" t="s">
        <v>345</v>
      </c>
      <c r="L69" s="556" t="s">
        <v>4</v>
      </c>
      <c r="M69" s="583" t="s">
        <v>342</v>
      </c>
      <c r="N69" s="593" t="s">
        <v>344</v>
      </c>
      <c r="O69" s="556" t="s">
        <v>4</v>
      </c>
      <c r="P69" s="583" t="s">
        <v>27</v>
      </c>
      <c r="Q69" s="587" t="s">
        <v>26</v>
      </c>
      <c r="R69" s="556" t="s">
        <v>4</v>
      </c>
      <c r="S69" s="596" t="s">
        <v>30</v>
      </c>
      <c r="T69" s="587"/>
      <c r="U69" s="556" t="s">
        <v>4</v>
      </c>
      <c r="V69" s="596"/>
      <c r="W69" s="560"/>
      <c r="Y69" s="561">
        <v>0.41666666666666669</v>
      </c>
    </row>
    <row r="70" spans="2:25" ht="15" customHeight="1">
      <c r="B70" s="11">
        <v>11</v>
      </c>
      <c r="C70" s="562" t="s">
        <v>382</v>
      </c>
      <c r="D70" s="563" t="s">
        <v>5</v>
      </c>
      <c r="E70" s="591"/>
      <c r="F70" s="589" t="s">
        <v>4</v>
      </c>
      <c r="G70" s="592"/>
      <c r="H70" s="591"/>
      <c r="I70" s="589" t="s">
        <v>4</v>
      </c>
      <c r="J70" s="592"/>
      <c r="K70" s="591"/>
      <c r="L70" s="589" t="s">
        <v>4</v>
      </c>
      <c r="M70" s="592"/>
      <c r="N70" s="591"/>
      <c r="O70" s="589" t="s">
        <v>4</v>
      </c>
      <c r="P70" s="592"/>
      <c r="Q70" s="589"/>
      <c r="R70" s="589" t="s">
        <v>4</v>
      </c>
      <c r="S70" s="590"/>
      <c r="T70" s="589"/>
      <c r="U70" s="589" t="s">
        <v>4</v>
      </c>
      <c r="V70" s="590"/>
      <c r="W70" s="42" t="s">
        <v>415</v>
      </c>
      <c r="Y70" s="561">
        <v>0.66666666666666663</v>
      </c>
    </row>
    <row r="71" spans="2:25" ht="15" customHeight="1">
      <c r="B71" s="11"/>
      <c r="C71" s="43" t="s">
        <v>347</v>
      </c>
      <c r="D71" s="570" t="s">
        <v>6</v>
      </c>
      <c r="E71" s="771" t="str">
        <f>H69</f>
        <v>鎌倉</v>
      </c>
      <c r="F71" s="772"/>
      <c r="G71" s="773"/>
      <c r="H71" s="771" t="str">
        <f>K69</f>
        <v>秦野</v>
      </c>
      <c r="I71" s="772"/>
      <c r="J71" s="773"/>
      <c r="K71" s="771" t="str">
        <f>N69</f>
        <v>南高</v>
      </c>
      <c r="L71" s="772"/>
      <c r="M71" s="773"/>
      <c r="N71" s="771" t="str">
        <f>Q69</f>
        <v>横須賀</v>
      </c>
      <c r="O71" s="772"/>
      <c r="P71" s="773"/>
      <c r="Q71" s="774" t="str">
        <f>P69</f>
        <v>茅ヶ崎</v>
      </c>
      <c r="R71" s="772"/>
      <c r="S71" s="775"/>
      <c r="T71" s="774"/>
      <c r="U71" s="772"/>
      <c r="V71" s="775"/>
      <c r="W71" s="42"/>
    </row>
    <row r="72" spans="2:25" ht="15" customHeight="1" thickBot="1">
      <c r="B72" s="571"/>
      <c r="C72" s="572" t="s">
        <v>22</v>
      </c>
      <c r="D72" s="573" t="s">
        <v>7</v>
      </c>
      <c r="E72" s="767" t="str">
        <f>J69</f>
        <v>川崎</v>
      </c>
      <c r="F72" s="768"/>
      <c r="G72" s="769"/>
      <c r="H72" s="767" t="str">
        <f>M69</f>
        <v>西湘</v>
      </c>
      <c r="I72" s="768"/>
      <c r="J72" s="769"/>
      <c r="K72" s="767" t="str">
        <f>P69</f>
        <v>茅ヶ崎</v>
      </c>
      <c r="L72" s="768"/>
      <c r="M72" s="769"/>
      <c r="N72" s="767" t="str">
        <f>S69</f>
        <v>多摩</v>
      </c>
      <c r="O72" s="768"/>
      <c r="P72" s="769"/>
      <c r="Q72" s="768" t="str">
        <f>N69</f>
        <v>南高</v>
      </c>
      <c r="R72" s="768"/>
      <c r="S72" s="770"/>
      <c r="T72" s="768"/>
      <c r="U72" s="768"/>
      <c r="V72" s="770"/>
      <c r="W72" s="44"/>
    </row>
    <row r="73" spans="2:25" ht="13.8" thickBot="1">
      <c r="B73" s="574" t="s">
        <v>0</v>
      </c>
      <c r="C73" s="575" t="s">
        <v>1</v>
      </c>
      <c r="D73" s="576"/>
      <c r="E73" s="764" t="s">
        <v>416</v>
      </c>
      <c r="F73" s="764"/>
      <c r="G73" s="764"/>
      <c r="H73" s="764" t="s">
        <v>417</v>
      </c>
      <c r="I73" s="764"/>
      <c r="J73" s="764"/>
      <c r="K73" s="764" t="s">
        <v>418</v>
      </c>
      <c r="L73" s="764"/>
      <c r="M73" s="764"/>
      <c r="N73" s="764" t="s">
        <v>419</v>
      </c>
      <c r="O73" s="764"/>
      <c r="P73" s="764"/>
      <c r="Q73" s="765" t="s">
        <v>407</v>
      </c>
      <c r="R73" s="764"/>
      <c r="S73" s="766"/>
      <c r="T73" s="765"/>
      <c r="U73" s="764"/>
      <c r="V73" s="766"/>
      <c r="W73" s="39" t="s">
        <v>2</v>
      </c>
    </row>
    <row r="74" spans="2:25" ht="15" customHeight="1">
      <c r="B74" s="578"/>
      <c r="C74" s="579" t="s">
        <v>420</v>
      </c>
      <c r="D74" s="580" t="s">
        <v>3</v>
      </c>
      <c r="E74" s="584"/>
      <c r="F74" s="586"/>
      <c r="G74" s="620"/>
      <c r="H74" s="593"/>
      <c r="I74" s="586"/>
      <c r="J74" s="583"/>
      <c r="K74" s="593"/>
      <c r="L74" s="595"/>
      <c r="M74" s="582"/>
      <c r="N74" s="600"/>
      <c r="O74" s="586"/>
      <c r="P74" s="582"/>
      <c r="Q74" s="587"/>
      <c r="R74" s="556"/>
      <c r="S74" s="596"/>
      <c r="T74" s="587"/>
      <c r="U74" s="556" t="s">
        <v>4</v>
      </c>
      <c r="V74" s="596"/>
      <c r="W74" s="560"/>
      <c r="Y74" s="561">
        <v>0.27083333333333331</v>
      </c>
    </row>
    <row r="75" spans="2:25" s="37" customFormat="1" ht="15" customHeight="1">
      <c r="B75" s="11"/>
      <c r="C75" s="562" t="s">
        <v>401</v>
      </c>
      <c r="D75" s="563" t="s">
        <v>5</v>
      </c>
      <c r="E75" s="591"/>
      <c r="F75" s="589"/>
      <c r="G75" s="592"/>
      <c r="H75" s="591"/>
      <c r="I75" s="589"/>
      <c r="J75" s="592"/>
      <c r="K75" s="591"/>
      <c r="L75" s="589"/>
      <c r="M75" s="592"/>
      <c r="N75" s="591"/>
      <c r="O75" s="589"/>
      <c r="P75" s="592"/>
      <c r="Q75" s="589"/>
      <c r="R75" s="589"/>
      <c r="S75" s="590"/>
      <c r="T75" s="589" t="s">
        <v>351</v>
      </c>
      <c r="U75" s="589" t="s">
        <v>4</v>
      </c>
      <c r="V75" s="590"/>
      <c r="W75" s="42"/>
      <c r="Y75" s="636">
        <v>0.6875</v>
      </c>
    </row>
    <row r="76" spans="2:25" ht="15" customHeight="1">
      <c r="B76" s="11"/>
      <c r="C76" s="43" t="s">
        <v>347</v>
      </c>
      <c r="D76" s="570" t="s">
        <v>6</v>
      </c>
      <c r="E76" s="771"/>
      <c r="F76" s="772"/>
      <c r="G76" s="773"/>
      <c r="H76" s="771"/>
      <c r="I76" s="772"/>
      <c r="J76" s="773"/>
      <c r="K76" s="771"/>
      <c r="L76" s="772"/>
      <c r="M76" s="773"/>
      <c r="N76" s="771"/>
      <c r="O76" s="772"/>
      <c r="P76" s="773"/>
      <c r="Q76" s="774"/>
      <c r="R76" s="772"/>
      <c r="S76" s="775"/>
      <c r="T76" s="774"/>
      <c r="U76" s="772"/>
      <c r="V76" s="775"/>
      <c r="W76" s="42"/>
    </row>
    <row r="77" spans="2:25" ht="15" customHeight="1" thickBot="1">
      <c r="B77" s="571"/>
      <c r="C77" s="572" t="s">
        <v>421</v>
      </c>
      <c r="D77" s="573" t="s">
        <v>7</v>
      </c>
      <c r="E77" s="767"/>
      <c r="F77" s="768"/>
      <c r="G77" s="769"/>
      <c r="H77" s="767"/>
      <c r="I77" s="768"/>
      <c r="J77" s="769"/>
      <c r="K77" s="767"/>
      <c r="L77" s="768"/>
      <c r="M77" s="769"/>
      <c r="N77" s="767"/>
      <c r="O77" s="768"/>
      <c r="P77" s="769"/>
      <c r="Q77" s="768"/>
      <c r="R77" s="768"/>
      <c r="S77" s="770"/>
      <c r="T77" s="768"/>
      <c r="U77" s="768"/>
      <c r="V77" s="770"/>
      <c r="W77" s="44"/>
    </row>
    <row r="78" spans="2:25" ht="13.8" thickBot="1">
      <c r="B78" s="574" t="s">
        <v>0</v>
      </c>
      <c r="C78" s="575" t="s">
        <v>1</v>
      </c>
      <c r="D78" s="576"/>
      <c r="E78" s="764" t="s">
        <v>170</v>
      </c>
      <c r="F78" s="764"/>
      <c r="G78" s="764"/>
      <c r="H78" s="764" t="s">
        <v>171</v>
      </c>
      <c r="I78" s="764"/>
      <c r="J78" s="764"/>
      <c r="K78" s="764" t="s">
        <v>172</v>
      </c>
      <c r="L78" s="764"/>
      <c r="M78" s="764"/>
      <c r="N78" s="764" t="s">
        <v>173</v>
      </c>
      <c r="O78" s="764"/>
      <c r="P78" s="764"/>
      <c r="Q78" s="765" t="s">
        <v>177</v>
      </c>
      <c r="R78" s="764"/>
      <c r="S78" s="766"/>
      <c r="T78" s="765"/>
      <c r="U78" s="764"/>
      <c r="V78" s="766"/>
      <c r="W78" s="39" t="s">
        <v>2</v>
      </c>
    </row>
    <row r="79" spans="2:25" ht="15" customHeight="1">
      <c r="B79" s="637"/>
      <c r="C79" s="579" t="s">
        <v>422</v>
      </c>
      <c r="D79" s="638" t="s">
        <v>3</v>
      </c>
      <c r="E79" s="593"/>
      <c r="F79" s="595"/>
      <c r="G79" s="585"/>
      <c r="H79" s="593"/>
      <c r="I79" s="586"/>
      <c r="J79" s="585"/>
      <c r="K79" s="593"/>
      <c r="L79" s="586"/>
      <c r="M79" s="583"/>
      <c r="N79" s="593"/>
      <c r="O79" s="586"/>
      <c r="P79" s="583"/>
      <c r="Q79" s="607"/>
      <c r="R79" s="586"/>
      <c r="S79" s="604"/>
      <c r="T79" s="587"/>
      <c r="U79" s="556"/>
      <c r="V79" s="588"/>
      <c r="W79" s="560"/>
      <c r="Y79" s="561">
        <v>0.375</v>
      </c>
    </row>
    <row r="80" spans="2:25" ht="15" customHeight="1">
      <c r="B80" s="11"/>
      <c r="C80" s="562" t="s">
        <v>395</v>
      </c>
      <c r="D80" s="563" t="s">
        <v>5</v>
      </c>
      <c r="E80" s="591"/>
      <c r="F80" s="589"/>
      <c r="G80" s="592"/>
      <c r="H80" s="591"/>
      <c r="I80" s="589"/>
      <c r="J80" s="592"/>
      <c r="K80" s="591"/>
      <c r="L80" s="589"/>
      <c r="M80" s="592"/>
      <c r="N80" s="591"/>
      <c r="O80" s="589"/>
      <c r="P80" s="592"/>
      <c r="Q80" s="589"/>
      <c r="R80" s="589"/>
      <c r="S80" s="590"/>
      <c r="T80" s="589"/>
      <c r="U80" s="589"/>
      <c r="V80" s="590"/>
      <c r="W80" s="42"/>
      <c r="Y80" s="561">
        <v>0.70833333333333337</v>
      </c>
    </row>
    <row r="81" spans="1:25" ht="15" customHeight="1">
      <c r="B81" s="11"/>
      <c r="C81" s="43" t="s">
        <v>347</v>
      </c>
      <c r="D81" s="570" t="s">
        <v>6</v>
      </c>
      <c r="E81" s="771"/>
      <c r="F81" s="772"/>
      <c r="G81" s="773"/>
      <c r="H81" s="771"/>
      <c r="I81" s="772"/>
      <c r="J81" s="773"/>
      <c r="K81" s="771"/>
      <c r="L81" s="772"/>
      <c r="M81" s="773"/>
      <c r="N81" s="771"/>
      <c r="O81" s="772"/>
      <c r="P81" s="773"/>
      <c r="Q81" s="774"/>
      <c r="R81" s="772"/>
      <c r="S81" s="775"/>
      <c r="T81" s="774"/>
      <c r="U81" s="772"/>
      <c r="V81" s="775"/>
      <c r="W81" s="42"/>
    </row>
    <row r="82" spans="1:25" ht="15" customHeight="1" thickBot="1">
      <c r="B82" s="571"/>
      <c r="C82" s="572" t="s">
        <v>111</v>
      </c>
      <c r="D82" s="573" t="s">
        <v>7</v>
      </c>
      <c r="E82" s="767"/>
      <c r="F82" s="768"/>
      <c r="G82" s="769"/>
      <c r="H82" s="767"/>
      <c r="I82" s="768"/>
      <c r="J82" s="769"/>
      <c r="K82" s="767"/>
      <c r="L82" s="768"/>
      <c r="M82" s="769"/>
      <c r="N82" s="767"/>
      <c r="O82" s="768"/>
      <c r="P82" s="769"/>
      <c r="Q82" s="768"/>
      <c r="R82" s="768"/>
      <c r="S82" s="770"/>
      <c r="T82" s="768"/>
      <c r="U82" s="768"/>
      <c r="V82" s="770"/>
      <c r="W82" s="44"/>
    </row>
    <row r="83" spans="1:25" s="30" customFormat="1" ht="13.8" thickBot="1">
      <c r="A83"/>
      <c r="B83" s="639" t="s">
        <v>0</v>
      </c>
      <c r="C83" s="640" t="s">
        <v>1</v>
      </c>
      <c r="D83" s="576"/>
      <c r="E83" s="764" t="s">
        <v>423</v>
      </c>
      <c r="F83" s="764"/>
      <c r="G83" s="764"/>
      <c r="H83" s="764" t="s">
        <v>424</v>
      </c>
      <c r="I83" s="764"/>
      <c r="J83" s="764"/>
      <c r="K83" s="764" t="s">
        <v>80</v>
      </c>
      <c r="L83" s="764"/>
      <c r="M83" s="764"/>
      <c r="N83" s="764" t="s">
        <v>406</v>
      </c>
      <c r="O83" s="764"/>
      <c r="P83" s="764"/>
      <c r="Q83" s="765" t="s">
        <v>407</v>
      </c>
      <c r="R83" s="764"/>
      <c r="S83" s="766"/>
      <c r="T83" s="765"/>
      <c r="U83" s="764"/>
      <c r="V83" s="766"/>
      <c r="W83" s="39" t="s">
        <v>2</v>
      </c>
      <c r="Y83" s="641"/>
    </row>
    <row r="84" spans="1:25" s="38" customFormat="1">
      <c r="A84"/>
      <c r="B84"/>
      <c r="C84" s="37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X84"/>
      <c r="Y84" s="553"/>
    </row>
    <row r="85" spans="1:25" s="38" customFormat="1">
      <c r="A85"/>
      <c r="B85"/>
      <c r="C85" s="37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X85"/>
      <c r="Y85" s="553"/>
    </row>
    <row r="86" spans="1:25" s="38" customFormat="1">
      <c r="A86"/>
      <c r="B86"/>
      <c r="C86" s="37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X86"/>
      <c r="Y86" s="553"/>
    </row>
    <row r="87" spans="1:25" s="38" customFormat="1">
      <c r="A87"/>
      <c r="B87"/>
      <c r="C87" s="3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X87"/>
      <c r="Y87" s="553"/>
    </row>
    <row r="88" spans="1:25" s="38" customFormat="1">
      <c r="A88"/>
      <c r="B88"/>
      <c r="C88" s="37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X88"/>
      <c r="Y88" s="553"/>
    </row>
    <row r="89" spans="1:25" s="38" customFormat="1">
      <c r="A89"/>
      <c r="B89"/>
      <c r="C89" s="37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X89"/>
      <c r="Y89" s="553"/>
    </row>
    <row r="90" spans="1:25" s="38" customFormat="1">
      <c r="A90"/>
      <c r="B90"/>
      <c r="C90" s="37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X90"/>
      <c r="Y90" s="553"/>
    </row>
    <row r="91" spans="1:25" s="38" customFormat="1">
      <c r="A91"/>
      <c r="B91"/>
      <c r="C91" s="37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X91"/>
      <c r="Y91" s="553"/>
    </row>
  </sheetData>
  <mergeCells count="295">
    <mergeCell ref="R2:V2"/>
    <mergeCell ref="E3:G3"/>
    <mergeCell ref="H3:J3"/>
    <mergeCell ref="K3:M3"/>
    <mergeCell ref="N3:P3"/>
    <mergeCell ref="Q3:S3"/>
    <mergeCell ref="T3:V3"/>
    <mergeCell ref="E7:G7"/>
    <mergeCell ref="H7:J7"/>
    <mergeCell ref="K7:M7"/>
    <mergeCell ref="N7:P7"/>
    <mergeCell ref="Q7:S7"/>
    <mergeCell ref="T7:V7"/>
    <mergeCell ref="E6:G6"/>
    <mergeCell ref="H6:J6"/>
    <mergeCell ref="K6:M6"/>
    <mergeCell ref="N6:P6"/>
    <mergeCell ref="Q6:S6"/>
    <mergeCell ref="T6:V6"/>
    <mergeCell ref="E11:G11"/>
    <mergeCell ref="H11:J11"/>
    <mergeCell ref="K11:M11"/>
    <mergeCell ref="N11:P11"/>
    <mergeCell ref="Q11:S11"/>
    <mergeCell ref="T11:V11"/>
    <mergeCell ref="E8:G8"/>
    <mergeCell ref="H8:J8"/>
    <mergeCell ref="K8:M8"/>
    <mergeCell ref="N8:P8"/>
    <mergeCell ref="Q8:S8"/>
    <mergeCell ref="T8:V8"/>
    <mergeCell ref="E13:G13"/>
    <mergeCell ref="H13:J13"/>
    <mergeCell ref="K13:M13"/>
    <mergeCell ref="N13:P13"/>
    <mergeCell ref="Q13:S13"/>
    <mergeCell ref="T13:V13"/>
    <mergeCell ref="E12:G12"/>
    <mergeCell ref="H12:J12"/>
    <mergeCell ref="K12:M12"/>
    <mergeCell ref="N12:P12"/>
    <mergeCell ref="Q12:S12"/>
    <mergeCell ref="T12:V12"/>
    <mergeCell ref="E17:G17"/>
    <mergeCell ref="H17:J17"/>
    <mergeCell ref="K17:M17"/>
    <mergeCell ref="N17:P17"/>
    <mergeCell ref="Q17:S17"/>
    <mergeCell ref="T17:V17"/>
    <mergeCell ref="E16:G16"/>
    <mergeCell ref="H16:J16"/>
    <mergeCell ref="K16:M16"/>
    <mergeCell ref="N16:P16"/>
    <mergeCell ref="Q16:S16"/>
    <mergeCell ref="T16:V16"/>
    <mergeCell ref="E21:G21"/>
    <mergeCell ref="H21:J21"/>
    <mergeCell ref="K21:M21"/>
    <mergeCell ref="N21:P21"/>
    <mergeCell ref="Q21:S21"/>
    <mergeCell ref="T21:V21"/>
    <mergeCell ref="E18:G18"/>
    <mergeCell ref="H18:J18"/>
    <mergeCell ref="K18:M18"/>
    <mergeCell ref="N18:P18"/>
    <mergeCell ref="Q18:S18"/>
    <mergeCell ref="T18:V18"/>
    <mergeCell ref="E23:G23"/>
    <mergeCell ref="H23:J23"/>
    <mergeCell ref="K23:M23"/>
    <mergeCell ref="N23:P23"/>
    <mergeCell ref="Q23:S23"/>
    <mergeCell ref="T23:V23"/>
    <mergeCell ref="E22:G22"/>
    <mergeCell ref="H22:J22"/>
    <mergeCell ref="K22:M22"/>
    <mergeCell ref="N22:P22"/>
    <mergeCell ref="Q22:S22"/>
    <mergeCell ref="T22:V22"/>
    <mergeCell ref="E27:G27"/>
    <mergeCell ref="H27:J27"/>
    <mergeCell ref="K27:M27"/>
    <mergeCell ref="N27:P27"/>
    <mergeCell ref="Q27:S27"/>
    <mergeCell ref="T27:V27"/>
    <mergeCell ref="E26:G26"/>
    <mergeCell ref="H26:J26"/>
    <mergeCell ref="K26:M26"/>
    <mergeCell ref="N26:P26"/>
    <mergeCell ref="Q26:S26"/>
    <mergeCell ref="T26:V26"/>
    <mergeCell ref="E31:G31"/>
    <mergeCell ref="H31:J31"/>
    <mergeCell ref="K31:M31"/>
    <mergeCell ref="N31:P31"/>
    <mergeCell ref="Q31:S31"/>
    <mergeCell ref="T31:V31"/>
    <mergeCell ref="E28:G28"/>
    <mergeCell ref="H28:J28"/>
    <mergeCell ref="K28:M28"/>
    <mergeCell ref="N28:P28"/>
    <mergeCell ref="Q28:S28"/>
    <mergeCell ref="T28:V28"/>
    <mergeCell ref="E33:G33"/>
    <mergeCell ref="H33:J33"/>
    <mergeCell ref="K33:M33"/>
    <mergeCell ref="N33:P33"/>
    <mergeCell ref="Q33:S33"/>
    <mergeCell ref="T33:V33"/>
    <mergeCell ref="E32:G32"/>
    <mergeCell ref="H32:J32"/>
    <mergeCell ref="K32:M32"/>
    <mergeCell ref="N32:P32"/>
    <mergeCell ref="Q32:S32"/>
    <mergeCell ref="T32:V32"/>
    <mergeCell ref="E37:G37"/>
    <mergeCell ref="H37:J37"/>
    <mergeCell ref="K37:M37"/>
    <mergeCell ref="N37:P37"/>
    <mergeCell ref="Q37:S37"/>
    <mergeCell ref="T37:V37"/>
    <mergeCell ref="E36:G36"/>
    <mergeCell ref="H36:J36"/>
    <mergeCell ref="K36:M36"/>
    <mergeCell ref="N36:P36"/>
    <mergeCell ref="Q36:S36"/>
    <mergeCell ref="T36:V36"/>
    <mergeCell ref="E41:G41"/>
    <mergeCell ref="H41:J41"/>
    <mergeCell ref="K41:M41"/>
    <mergeCell ref="N41:P41"/>
    <mergeCell ref="Q41:S41"/>
    <mergeCell ref="T41:V41"/>
    <mergeCell ref="E38:G38"/>
    <mergeCell ref="H38:J38"/>
    <mergeCell ref="K38:M38"/>
    <mergeCell ref="N38:P38"/>
    <mergeCell ref="Q38:S38"/>
    <mergeCell ref="T38:V38"/>
    <mergeCell ref="E43:G43"/>
    <mergeCell ref="H43:J43"/>
    <mergeCell ref="K43:M43"/>
    <mergeCell ref="N43:P43"/>
    <mergeCell ref="Q43:S43"/>
    <mergeCell ref="T43:V43"/>
    <mergeCell ref="E42:G42"/>
    <mergeCell ref="H42:J42"/>
    <mergeCell ref="K42:M42"/>
    <mergeCell ref="N42:P42"/>
    <mergeCell ref="Q42:S42"/>
    <mergeCell ref="T42:V42"/>
    <mergeCell ref="E47:G47"/>
    <mergeCell ref="H47:J47"/>
    <mergeCell ref="K47:M47"/>
    <mergeCell ref="N47:P47"/>
    <mergeCell ref="Q47:S47"/>
    <mergeCell ref="T47:V47"/>
    <mergeCell ref="E46:G46"/>
    <mergeCell ref="H46:J46"/>
    <mergeCell ref="K46:M46"/>
    <mergeCell ref="N46:P46"/>
    <mergeCell ref="Q46:S46"/>
    <mergeCell ref="T46:V46"/>
    <mergeCell ref="E51:G51"/>
    <mergeCell ref="H51:J51"/>
    <mergeCell ref="K51:M51"/>
    <mergeCell ref="N51:P51"/>
    <mergeCell ref="Q51:S51"/>
    <mergeCell ref="T51:V51"/>
    <mergeCell ref="E48:G48"/>
    <mergeCell ref="H48:J48"/>
    <mergeCell ref="K48:M48"/>
    <mergeCell ref="N48:P48"/>
    <mergeCell ref="Q48:S48"/>
    <mergeCell ref="T48:V48"/>
    <mergeCell ref="E53:G53"/>
    <mergeCell ref="H53:J53"/>
    <mergeCell ref="K53:M53"/>
    <mergeCell ref="N53:P53"/>
    <mergeCell ref="Q53:S53"/>
    <mergeCell ref="T53:V53"/>
    <mergeCell ref="E52:G52"/>
    <mergeCell ref="H52:J52"/>
    <mergeCell ref="K52:M52"/>
    <mergeCell ref="N52:P52"/>
    <mergeCell ref="Q52:S52"/>
    <mergeCell ref="T52:V52"/>
    <mergeCell ref="E57:G57"/>
    <mergeCell ref="H57:J57"/>
    <mergeCell ref="K57:M57"/>
    <mergeCell ref="N57:P57"/>
    <mergeCell ref="Q57:S57"/>
    <mergeCell ref="T57:V57"/>
    <mergeCell ref="E56:G56"/>
    <mergeCell ref="H56:J56"/>
    <mergeCell ref="K56:M56"/>
    <mergeCell ref="N56:P56"/>
    <mergeCell ref="Q56:S56"/>
    <mergeCell ref="T56:V56"/>
    <mergeCell ref="E61:G61"/>
    <mergeCell ref="H61:J61"/>
    <mergeCell ref="K61:M61"/>
    <mergeCell ref="N61:P61"/>
    <mergeCell ref="Q61:S61"/>
    <mergeCell ref="T61:V61"/>
    <mergeCell ref="E58:G58"/>
    <mergeCell ref="H58:J58"/>
    <mergeCell ref="K58:M58"/>
    <mergeCell ref="N58:P58"/>
    <mergeCell ref="Q58:S58"/>
    <mergeCell ref="T58:V58"/>
    <mergeCell ref="E63:G63"/>
    <mergeCell ref="H63:J63"/>
    <mergeCell ref="K63:M63"/>
    <mergeCell ref="N63:P63"/>
    <mergeCell ref="Q63:S63"/>
    <mergeCell ref="T63:V63"/>
    <mergeCell ref="E62:G62"/>
    <mergeCell ref="H62:J62"/>
    <mergeCell ref="K62:M62"/>
    <mergeCell ref="N62:P62"/>
    <mergeCell ref="Q62:S62"/>
    <mergeCell ref="T62:V62"/>
    <mergeCell ref="E67:G67"/>
    <mergeCell ref="H67:J67"/>
    <mergeCell ref="K67:M67"/>
    <mergeCell ref="N67:P67"/>
    <mergeCell ref="Q67:S67"/>
    <mergeCell ref="T67:V67"/>
    <mergeCell ref="E66:G66"/>
    <mergeCell ref="H66:J66"/>
    <mergeCell ref="K66:M66"/>
    <mergeCell ref="N66:P66"/>
    <mergeCell ref="Q66:S66"/>
    <mergeCell ref="T66:V66"/>
    <mergeCell ref="E71:G71"/>
    <mergeCell ref="H71:J71"/>
    <mergeCell ref="K71:M71"/>
    <mergeCell ref="N71:P71"/>
    <mergeCell ref="Q71:S71"/>
    <mergeCell ref="T71:V71"/>
    <mergeCell ref="E68:G68"/>
    <mergeCell ref="H68:J68"/>
    <mergeCell ref="K68:M68"/>
    <mergeCell ref="N68:P68"/>
    <mergeCell ref="Q68:S68"/>
    <mergeCell ref="T68:V68"/>
    <mergeCell ref="E73:G73"/>
    <mergeCell ref="H73:J73"/>
    <mergeCell ref="K73:M73"/>
    <mergeCell ref="N73:P73"/>
    <mergeCell ref="Q73:S73"/>
    <mergeCell ref="T73:V73"/>
    <mergeCell ref="E72:G72"/>
    <mergeCell ref="H72:J72"/>
    <mergeCell ref="K72:M72"/>
    <mergeCell ref="N72:P72"/>
    <mergeCell ref="Q72:S72"/>
    <mergeCell ref="T72:V72"/>
    <mergeCell ref="E77:G77"/>
    <mergeCell ref="H77:J77"/>
    <mergeCell ref="K77:M77"/>
    <mergeCell ref="N77:P77"/>
    <mergeCell ref="Q77:S77"/>
    <mergeCell ref="T77:V77"/>
    <mergeCell ref="E76:G76"/>
    <mergeCell ref="H76:J76"/>
    <mergeCell ref="K76:M76"/>
    <mergeCell ref="N76:P76"/>
    <mergeCell ref="Q76:S76"/>
    <mergeCell ref="T76:V76"/>
    <mergeCell ref="E81:G81"/>
    <mergeCell ref="H81:J81"/>
    <mergeCell ref="K81:M81"/>
    <mergeCell ref="N81:P81"/>
    <mergeCell ref="Q81:S81"/>
    <mergeCell ref="T81:V81"/>
    <mergeCell ref="E78:G78"/>
    <mergeCell ref="H78:J78"/>
    <mergeCell ref="K78:M78"/>
    <mergeCell ref="N78:P78"/>
    <mergeCell ref="Q78:S78"/>
    <mergeCell ref="T78:V78"/>
    <mergeCell ref="E83:G83"/>
    <mergeCell ref="H83:J83"/>
    <mergeCell ref="K83:M83"/>
    <mergeCell ref="N83:P83"/>
    <mergeCell ref="Q83:S83"/>
    <mergeCell ref="T83:V83"/>
    <mergeCell ref="E82:G82"/>
    <mergeCell ref="H82:J82"/>
    <mergeCell ref="K82:M82"/>
    <mergeCell ref="N82:P82"/>
    <mergeCell ref="Q82:S82"/>
    <mergeCell ref="T82:V82"/>
  </mergeCells>
  <phoneticPr fontId="5"/>
  <pageMargins left="0.25" right="0.25" top="0.75" bottom="0.75" header="0.3" footer="0.3"/>
  <pageSetup paperSize="9" scale="84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764E-3105-4EA0-9908-31051148106C}">
  <dimension ref="A1:BK46"/>
  <sheetViews>
    <sheetView showGridLines="0" zoomScaleNormal="100" workbookViewId="0">
      <selection activeCell="B1" sqref="B1:BD18"/>
    </sheetView>
  </sheetViews>
  <sheetFormatPr defaultRowHeight="13.2"/>
  <cols>
    <col min="1" max="1" width="3.44140625" bestFit="1" customWidth="1"/>
    <col min="2" max="17" width="2.109375" customWidth="1"/>
    <col min="18" max="18" width="2.21875" customWidth="1"/>
    <col min="19" max="36" width="2.109375" customWidth="1"/>
    <col min="37" max="37" width="2.33203125" customWidth="1"/>
    <col min="38" max="46" width="2.109375" customWidth="1"/>
    <col min="47" max="47" width="22.77734375" customWidth="1"/>
    <col min="48" max="48" width="3.44140625" bestFit="1" customWidth="1"/>
    <col min="49" max="51" width="2.77734375" customWidth="1"/>
    <col min="52" max="55" width="3.6640625" customWidth="1"/>
    <col min="56" max="56" width="4" customWidth="1"/>
    <col min="57" max="57" width="7.6640625" customWidth="1"/>
    <col min="58" max="58" width="1.21875" customWidth="1"/>
    <col min="59" max="59" width="8.6640625" customWidth="1"/>
  </cols>
  <sheetData>
    <row r="1" spans="1:63" s="77" customFormat="1" ht="15" customHeight="1">
      <c r="B1" s="152" t="s">
        <v>525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</row>
    <row r="2" spans="1:63" ht="24.9" customHeight="1">
      <c r="B2" s="1001" t="s">
        <v>514</v>
      </c>
      <c r="C2" s="1002"/>
      <c r="D2" s="1003"/>
      <c r="E2" s="1081" t="s">
        <v>515</v>
      </c>
      <c r="F2" s="1081"/>
      <c r="G2" s="1081"/>
      <c r="H2" s="1001" t="s">
        <v>516</v>
      </c>
      <c r="I2" s="1002"/>
      <c r="J2" s="1003"/>
      <c r="K2" s="1081" t="s">
        <v>517</v>
      </c>
      <c r="L2" s="1081"/>
      <c r="M2" s="1081"/>
      <c r="N2" s="1081" t="s">
        <v>518</v>
      </c>
      <c r="O2" s="1081"/>
      <c r="P2" s="1081"/>
      <c r="Q2" s="1081" t="s">
        <v>519</v>
      </c>
      <c r="R2" s="1081"/>
      <c r="S2" s="1081"/>
      <c r="T2" s="1001" t="s">
        <v>520</v>
      </c>
      <c r="U2" s="1002"/>
      <c r="V2" s="1002"/>
      <c r="W2" s="1001" t="s">
        <v>521</v>
      </c>
      <c r="X2" s="1002"/>
      <c r="Y2" s="1003"/>
      <c r="Z2" s="1001" t="s">
        <v>522</v>
      </c>
      <c r="AA2" s="1002"/>
      <c r="AB2" s="1002"/>
      <c r="AC2" s="1001" t="s">
        <v>117</v>
      </c>
      <c r="AD2" s="1002"/>
      <c r="AE2" s="1003"/>
      <c r="AF2" s="1001" t="s">
        <v>118</v>
      </c>
      <c r="AG2" s="1002"/>
      <c r="AH2" s="1002"/>
      <c r="AI2" s="1001" t="s">
        <v>17</v>
      </c>
      <c r="AJ2" s="1002"/>
      <c r="AK2" s="1003"/>
      <c r="AL2" s="1001" t="s">
        <v>18</v>
      </c>
      <c r="AM2" s="1002"/>
      <c r="AN2" s="1003"/>
      <c r="AO2" s="1001" t="s">
        <v>523</v>
      </c>
      <c r="AP2" s="1002"/>
      <c r="AQ2" s="1003"/>
      <c r="AR2" s="1001" t="s">
        <v>524</v>
      </c>
      <c r="AS2" s="1002"/>
      <c r="AT2" s="1003"/>
      <c r="AU2" s="155" t="s">
        <v>425</v>
      </c>
      <c r="AV2" s="156" t="s">
        <v>88</v>
      </c>
      <c r="AW2" s="156" t="s">
        <v>89</v>
      </c>
      <c r="AX2" s="156" t="s">
        <v>90</v>
      </c>
      <c r="AY2" s="156" t="s">
        <v>91</v>
      </c>
      <c r="AZ2" s="71" t="s">
        <v>92</v>
      </c>
      <c r="BA2" s="71" t="s">
        <v>93</v>
      </c>
      <c r="BB2" s="71" t="s">
        <v>94</v>
      </c>
      <c r="BC2" s="71" t="s">
        <v>95</v>
      </c>
      <c r="BD2" s="157" t="s">
        <v>96</v>
      </c>
      <c r="BE2" s="75" t="s">
        <v>115</v>
      </c>
    </row>
    <row r="3" spans="1:63" ht="13.5" customHeight="1">
      <c r="A3">
        <v>1</v>
      </c>
      <c r="B3" s="264"/>
      <c r="C3" s="219" t="s">
        <v>97</v>
      </c>
      <c r="D3" s="265"/>
      <c r="E3" s="86"/>
      <c r="F3" s="97" t="str">
        <f>IF(E3="","-",IF(E3&gt;G3,"○",IF(E3&lt;G3,"●","△")))</f>
        <v>-</v>
      </c>
      <c r="G3" s="87"/>
      <c r="H3" s="82"/>
      <c r="I3" s="97" t="str">
        <f>IF(H3="","-",IF(H3&gt;J3,"○",IF(H3&lt;J3,"●","△")))</f>
        <v>-</v>
      </c>
      <c r="J3" s="82"/>
      <c r="K3" s="86"/>
      <c r="L3" s="97" t="str">
        <f>IF(K3="","-",IF(K3&gt;M3,"○",IF(K3&lt;M3,"●","△")))</f>
        <v>-</v>
      </c>
      <c r="M3" s="87"/>
      <c r="N3" s="82"/>
      <c r="O3" s="97" t="str">
        <f>IF(N3="","-",IF(N3&gt;P3,"○",IF(N3&lt;P3,"●","△")))</f>
        <v>-</v>
      </c>
      <c r="P3" s="82"/>
      <c r="Q3" s="86"/>
      <c r="R3" s="97" t="str">
        <f>IF(Q3="","-",IF(Q3&gt;S3,"○",IF(Q3&lt;S3,"●","△")))</f>
        <v>-</v>
      </c>
      <c r="S3" s="87"/>
      <c r="T3" s="82"/>
      <c r="U3" s="97" t="str">
        <f t="shared" ref="U3:U8" si="0">IF(T3="","-",IF(T3&gt;V3,"○",IF(T3&lt;V3,"●","△")))</f>
        <v>-</v>
      </c>
      <c r="V3" s="82"/>
      <c r="W3" s="86"/>
      <c r="X3" s="97" t="str">
        <f t="shared" ref="X3:X9" si="1">IF(W3="","-",IF(W3&gt;Y3,"○",IF(W3&lt;Y3,"●","△")))</f>
        <v>-</v>
      </c>
      <c r="Y3" s="87"/>
      <c r="Z3" s="82"/>
      <c r="AA3" s="97" t="str">
        <f t="shared" ref="AA3:AA10" si="2">IF(Z3="","-",IF(Z3&gt;AB3,"○",IF(Z3&lt;AB3,"●","△")))</f>
        <v>-</v>
      </c>
      <c r="AB3" s="82"/>
      <c r="AC3" s="86"/>
      <c r="AD3" s="97" t="str">
        <f t="shared" ref="AD3:AD11" si="3">IF(AC3="","-",IF(AC3&gt;AE3,"○",IF(AC3&lt;AE3,"●","△")))</f>
        <v>-</v>
      </c>
      <c r="AE3" s="87"/>
      <c r="AF3" s="82"/>
      <c r="AG3" s="97" t="str">
        <f t="shared" ref="AG3:AG12" si="4">IF(AF3="","-",IF(AF3&gt;AH3,"○",IF(AF3&lt;AH3,"●","△")))</f>
        <v>-</v>
      </c>
      <c r="AH3" s="82"/>
      <c r="AI3" s="81"/>
      <c r="AJ3" s="97" t="str">
        <f t="shared" ref="AJ3:AJ13" si="5">IF(AI3="","-",IF(AI3&gt;AK3,"○",IF(AI3&lt;AK3,"●","△")))</f>
        <v>-</v>
      </c>
      <c r="AK3" s="83"/>
      <c r="AL3" s="84"/>
      <c r="AM3" s="97" t="str">
        <f t="shared" ref="AM3:AM14" si="6">IF(AL3="","-",IF(AL3&gt;AN3,"○",IF(AL3&lt;AN3,"●","△")))</f>
        <v>-</v>
      </c>
      <c r="AN3" s="83"/>
      <c r="AO3" s="84"/>
      <c r="AP3" s="97" t="str">
        <f t="shared" ref="AP3:AP15" si="7">IF(AO3="","-",IF(AO3&gt;AQ3,"○",IF(AO3&lt;AQ3,"●","△")))</f>
        <v>-</v>
      </c>
      <c r="AQ3" s="83"/>
      <c r="AR3" s="84"/>
      <c r="AS3" s="97" t="str">
        <f t="shared" ref="AS3:AS16" si="8">IF(AR3="","-",IF(AR3&gt;AT3,"○",IF(AR3&lt;AT3,"●","△")))</f>
        <v>-</v>
      </c>
      <c r="AT3" s="83"/>
      <c r="AU3" s="176" t="s">
        <v>499</v>
      </c>
      <c r="AV3" s="163">
        <f>(30-COUNTBLANK(B3:AT3))/2</f>
        <v>0</v>
      </c>
      <c r="AW3" s="163">
        <f>COUNTIF(B3:AT3,"○")</f>
        <v>0</v>
      </c>
      <c r="AX3" s="163">
        <f>COUNTIF(B3:AT3,"●")</f>
        <v>0</v>
      </c>
      <c r="AY3" s="163">
        <f>COUNTIF(B3:AT3,"△")</f>
        <v>0</v>
      </c>
      <c r="AZ3" s="163">
        <f>R21</f>
        <v>0</v>
      </c>
      <c r="BA3" s="163">
        <f>AK21</f>
        <v>0</v>
      </c>
      <c r="BB3" s="163">
        <f t="shared" ref="BB3:BB18" si="9">AZ3-BA3</f>
        <v>0</v>
      </c>
      <c r="BC3" s="165">
        <f t="shared" ref="BC3:BC16" si="10">AW3*3+AY3*1-AV21</f>
        <v>0</v>
      </c>
      <c r="BD3" s="101">
        <f t="shared" ref="BD3:BD16" si="11">RANK(BE3,$BE$3:$BE$17)</f>
        <v>1</v>
      </c>
      <c r="BE3" s="2">
        <f t="shared" ref="BE3:BE17" si="12">BC3*10000+BB3*100+AZ3</f>
        <v>0</v>
      </c>
      <c r="BF3" s="2"/>
      <c r="BG3" s="146" t="e">
        <f>BC3/AV3</f>
        <v>#DIV/0!</v>
      </c>
      <c r="BH3" s="56"/>
      <c r="BI3" s="56"/>
      <c r="BJ3" s="38"/>
      <c r="BK3" s="38"/>
    </row>
    <row r="4" spans="1:63" ht="13.5" customHeight="1">
      <c r="A4">
        <v>2</v>
      </c>
      <c r="B4" s="68" t="str">
        <f>IF(G3="","",G3)</f>
        <v/>
      </c>
      <c r="C4" s="97" t="str">
        <f t="shared" ref="C4:C17" si="13">IF(B4="","-",IF(B4&gt;D4,"○",IF(B4&lt;D4,"●","△")))</f>
        <v>-</v>
      </c>
      <c r="D4" s="69" t="str">
        <f>IF(E3="","",E3)</f>
        <v/>
      </c>
      <c r="E4" s="266"/>
      <c r="F4" s="267" t="s">
        <v>97</v>
      </c>
      <c r="G4" s="220"/>
      <c r="H4" s="69"/>
      <c r="I4" s="97" t="str">
        <f>IF(H4="","-",IF(H4&gt;J4,"○",IF(H4&lt;J4,"●","△")))</f>
        <v>-</v>
      </c>
      <c r="J4" s="69"/>
      <c r="K4" s="68"/>
      <c r="L4" s="97" t="str">
        <f>IF(K4="","-",IF(K4&gt;M4,"○",IF(K4&lt;M4,"●","△")))</f>
        <v>-</v>
      </c>
      <c r="M4" s="70"/>
      <c r="N4" s="69"/>
      <c r="O4" s="97" t="str">
        <f>IF(N4="","-",IF(N4&gt;P4,"○",IF(N4&lt;P4,"●","△")))</f>
        <v>-</v>
      </c>
      <c r="P4" s="69"/>
      <c r="Q4" s="68"/>
      <c r="R4" s="97" t="str">
        <f>IF(Q4="","-",IF(Q4&gt;S4,"○",IF(Q4&lt;S4,"●","△")))</f>
        <v>-</v>
      </c>
      <c r="S4" s="70"/>
      <c r="T4" s="69"/>
      <c r="U4" s="97" t="str">
        <f t="shared" si="0"/>
        <v>-</v>
      </c>
      <c r="V4" s="69"/>
      <c r="W4" s="68"/>
      <c r="X4" s="97" t="str">
        <f t="shared" si="1"/>
        <v>-</v>
      </c>
      <c r="Y4" s="70"/>
      <c r="Z4" s="69"/>
      <c r="AA4" s="97" t="str">
        <f t="shared" si="2"/>
        <v>-</v>
      </c>
      <c r="AB4" s="69"/>
      <c r="AC4" s="68"/>
      <c r="AD4" s="97" t="str">
        <f t="shared" si="3"/>
        <v>-</v>
      </c>
      <c r="AE4" s="70"/>
      <c r="AF4" s="69"/>
      <c r="AG4" s="97" t="str">
        <f t="shared" si="4"/>
        <v>-</v>
      </c>
      <c r="AH4" s="69"/>
      <c r="AI4" s="103"/>
      <c r="AJ4" s="97" t="str">
        <f t="shared" si="5"/>
        <v>-</v>
      </c>
      <c r="AK4" s="105"/>
      <c r="AL4" s="104"/>
      <c r="AM4" s="97" t="str">
        <f t="shared" si="6"/>
        <v>-</v>
      </c>
      <c r="AN4" s="105"/>
      <c r="AO4" s="104"/>
      <c r="AP4" s="97" t="str">
        <f t="shared" si="7"/>
        <v>-</v>
      </c>
      <c r="AQ4" s="105"/>
      <c r="AR4" s="104"/>
      <c r="AS4" s="97" t="str">
        <f t="shared" si="8"/>
        <v>-</v>
      </c>
      <c r="AT4" s="105"/>
      <c r="AU4" s="74" t="s">
        <v>500</v>
      </c>
      <c r="AV4" s="163">
        <f t="shared" ref="AV4:AV17" si="14">(30-COUNTBLANK(B4:AT4))/2</f>
        <v>0</v>
      </c>
      <c r="AW4" s="163">
        <f t="shared" ref="AW4:AW17" si="15">COUNTIF(B4:AT4,"○")</f>
        <v>0</v>
      </c>
      <c r="AX4" s="163">
        <f t="shared" ref="AX4:AX17" si="16">COUNTIF(B4:AT4,"●")</f>
        <v>0</v>
      </c>
      <c r="AY4" s="163">
        <f t="shared" ref="AY4:AY17" si="17">COUNTIF(B4:AT4,"△")</f>
        <v>0</v>
      </c>
      <c r="AZ4" s="163">
        <f t="shared" ref="AZ4:AZ17" si="18">R22</f>
        <v>0</v>
      </c>
      <c r="BA4" s="163">
        <f t="shared" ref="BA4:BA17" si="19">AK22</f>
        <v>0</v>
      </c>
      <c r="BB4" s="163">
        <f t="shared" si="9"/>
        <v>0</v>
      </c>
      <c r="BC4" s="165">
        <f t="shared" si="10"/>
        <v>0</v>
      </c>
      <c r="BD4" s="101">
        <f t="shared" si="11"/>
        <v>1</v>
      </c>
      <c r="BE4" s="2">
        <f t="shared" si="12"/>
        <v>0</v>
      </c>
      <c r="BF4" s="2"/>
      <c r="BG4" s="146" t="e">
        <f t="shared" ref="BG4:BG17" si="20">BC4/AV4</f>
        <v>#DIV/0!</v>
      </c>
      <c r="BH4" s="56"/>
      <c r="BI4" s="56"/>
      <c r="BJ4" s="38"/>
      <c r="BK4" s="38"/>
    </row>
    <row r="5" spans="1:63" ht="13.5" customHeight="1">
      <c r="A5">
        <v>3</v>
      </c>
      <c r="B5" s="68" t="str">
        <f>IF(J3="","",J3)</f>
        <v/>
      </c>
      <c r="C5" s="97" t="str">
        <f t="shared" si="13"/>
        <v>-</v>
      </c>
      <c r="D5" s="69" t="str">
        <f>IF(H3="","",H3)</f>
        <v/>
      </c>
      <c r="E5" s="68" t="str">
        <f>IF(J4="","",J4)</f>
        <v/>
      </c>
      <c r="F5" s="97" t="str">
        <f t="shared" ref="F5:F17" si="21">IF(E5="","-",IF(E5&gt;G5,"○",IF(E5&lt;G5,"●","△")))</f>
        <v>-</v>
      </c>
      <c r="G5" s="70" t="str">
        <f>IF(H4="","",H4)</f>
        <v/>
      </c>
      <c r="H5" s="268"/>
      <c r="I5" s="267" t="s">
        <v>97</v>
      </c>
      <c r="J5" s="268"/>
      <c r="K5" s="169"/>
      <c r="L5" s="97" t="str">
        <f>IF(K5="","-",IF(K5&gt;M5,"○",IF(K5&lt;M5,"●","△")))</f>
        <v>-</v>
      </c>
      <c r="M5" s="170"/>
      <c r="N5" s="56"/>
      <c r="O5" s="97" t="str">
        <f>IF(N5="","-",IF(N5&gt;P5,"○",IF(N5&lt;P5,"●","△")))</f>
        <v>-</v>
      </c>
      <c r="P5" s="56"/>
      <c r="Q5" s="169"/>
      <c r="R5" s="97" t="str">
        <f>IF(Q5="","-",IF(Q5&gt;S5,"○",IF(Q5&lt;S5,"●","△")))</f>
        <v>-</v>
      </c>
      <c r="S5" s="170"/>
      <c r="T5" s="56"/>
      <c r="U5" s="97" t="str">
        <f t="shared" si="0"/>
        <v>-</v>
      </c>
      <c r="V5" s="56"/>
      <c r="W5" s="169"/>
      <c r="X5" s="97" t="str">
        <f t="shared" si="1"/>
        <v>-</v>
      </c>
      <c r="Y5" s="170"/>
      <c r="Z5" s="56"/>
      <c r="AA5" s="97" t="str">
        <f t="shared" si="2"/>
        <v>-</v>
      </c>
      <c r="AB5" s="56"/>
      <c r="AC5" s="169"/>
      <c r="AD5" s="97" t="str">
        <f t="shared" si="3"/>
        <v>-</v>
      </c>
      <c r="AE5" s="170"/>
      <c r="AF5" s="56"/>
      <c r="AG5" s="97" t="str">
        <f t="shared" si="4"/>
        <v>-</v>
      </c>
      <c r="AH5" s="56"/>
      <c r="AI5" s="269"/>
      <c r="AJ5" s="97" t="str">
        <f t="shared" si="5"/>
        <v>-</v>
      </c>
      <c r="AK5" s="270"/>
      <c r="AL5" s="32"/>
      <c r="AM5" s="97" t="str">
        <f t="shared" si="6"/>
        <v>-</v>
      </c>
      <c r="AN5" s="270"/>
      <c r="AO5" s="32"/>
      <c r="AP5" s="97" t="str">
        <f t="shared" si="7"/>
        <v>-</v>
      </c>
      <c r="AQ5" s="270"/>
      <c r="AR5" s="32"/>
      <c r="AS5" s="97" t="str">
        <f t="shared" si="8"/>
        <v>-</v>
      </c>
      <c r="AT5" s="270"/>
      <c r="AU5" s="74" t="s">
        <v>501</v>
      </c>
      <c r="AV5" s="163">
        <f t="shared" si="14"/>
        <v>0</v>
      </c>
      <c r="AW5" s="163">
        <f t="shared" si="15"/>
        <v>0</v>
      </c>
      <c r="AX5" s="163">
        <f t="shared" si="16"/>
        <v>0</v>
      </c>
      <c r="AY5" s="163">
        <f t="shared" si="17"/>
        <v>0</v>
      </c>
      <c r="AZ5" s="163">
        <f t="shared" si="18"/>
        <v>0</v>
      </c>
      <c r="BA5" s="163">
        <f t="shared" si="19"/>
        <v>0</v>
      </c>
      <c r="BB5" s="163">
        <f t="shared" si="9"/>
        <v>0</v>
      </c>
      <c r="BC5" s="165">
        <f t="shared" si="10"/>
        <v>0</v>
      </c>
      <c r="BD5" s="101">
        <f t="shared" si="11"/>
        <v>1</v>
      </c>
      <c r="BE5" s="2">
        <f t="shared" si="12"/>
        <v>0</v>
      </c>
      <c r="BF5" s="2"/>
      <c r="BG5" s="146" t="e">
        <f t="shared" si="20"/>
        <v>#DIV/0!</v>
      </c>
      <c r="BH5" s="56"/>
      <c r="BI5" s="56"/>
      <c r="BJ5" s="38"/>
      <c r="BK5" s="38"/>
    </row>
    <row r="6" spans="1:63" ht="13.5" customHeight="1">
      <c r="A6">
        <v>4</v>
      </c>
      <c r="B6" s="68" t="str">
        <f>IF(M3="","",M3)</f>
        <v/>
      </c>
      <c r="C6" s="125" t="str">
        <f t="shared" si="13"/>
        <v>-</v>
      </c>
      <c r="D6" s="70" t="str">
        <f>IF(K3="","",K3)</f>
        <v/>
      </c>
      <c r="E6" s="86" t="str">
        <f>IF(M4="","",M4)</f>
        <v/>
      </c>
      <c r="F6" s="97" t="str">
        <f t="shared" si="21"/>
        <v>-</v>
      </c>
      <c r="G6" s="170" t="str">
        <f>IF(K4="","",K4)</f>
        <v/>
      </c>
      <c r="H6" s="82" t="str">
        <f>IF(M5="","",M5)</f>
        <v/>
      </c>
      <c r="I6" s="97" t="str">
        <f t="shared" ref="I6:I17" si="22">IF(H6="","-",IF(H6&gt;J6,"○",IF(H6&lt;J6,"●","△")))</f>
        <v>-</v>
      </c>
      <c r="J6" s="82" t="str">
        <f>IF(K5="","",K5)</f>
        <v/>
      </c>
      <c r="K6" s="171"/>
      <c r="L6" s="191" t="s">
        <v>97</v>
      </c>
      <c r="M6" s="172"/>
      <c r="N6" s="82"/>
      <c r="O6" s="97" t="str">
        <f>IF(N6="","-",IF(N6&gt;P6,"○",IF(N6&lt;P6,"●","△")))</f>
        <v>-</v>
      </c>
      <c r="P6" s="82"/>
      <c r="Q6" s="86"/>
      <c r="R6" s="97" t="str">
        <f>IF(Q6="","-",IF(Q6&gt;S6,"○",IF(Q6&lt;S6,"●","△")))</f>
        <v>-</v>
      </c>
      <c r="S6" s="87"/>
      <c r="T6" s="82"/>
      <c r="U6" s="97" t="str">
        <f t="shared" si="0"/>
        <v>-</v>
      </c>
      <c r="V6" s="82"/>
      <c r="W6" s="86"/>
      <c r="X6" s="97" t="str">
        <f t="shared" si="1"/>
        <v>-</v>
      </c>
      <c r="Y6" s="87"/>
      <c r="Z6" s="82"/>
      <c r="AA6" s="97" t="str">
        <f t="shared" si="2"/>
        <v>-</v>
      </c>
      <c r="AB6" s="82"/>
      <c r="AC6" s="86"/>
      <c r="AD6" s="97" t="str">
        <f t="shared" si="3"/>
        <v>-</v>
      </c>
      <c r="AE6" s="87"/>
      <c r="AF6" s="82"/>
      <c r="AG6" s="97" t="str">
        <f t="shared" si="4"/>
        <v>-</v>
      </c>
      <c r="AH6" s="82"/>
      <c r="AI6" s="81"/>
      <c r="AJ6" s="97" t="str">
        <f t="shared" si="5"/>
        <v>-</v>
      </c>
      <c r="AK6" s="83"/>
      <c r="AL6" s="84"/>
      <c r="AM6" s="97" t="str">
        <f t="shared" si="6"/>
        <v>-</v>
      </c>
      <c r="AN6" s="83"/>
      <c r="AO6" s="84"/>
      <c r="AP6" s="97" t="str">
        <f t="shared" si="7"/>
        <v>-</v>
      </c>
      <c r="AQ6" s="83"/>
      <c r="AR6" s="84"/>
      <c r="AS6" s="97" t="str">
        <f t="shared" si="8"/>
        <v>-</v>
      </c>
      <c r="AT6" s="83"/>
      <c r="AU6" s="74" t="s">
        <v>502</v>
      </c>
      <c r="AV6" s="163">
        <f t="shared" si="14"/>
        <v>0</v>
      </c>
      <c r="AW6" s="163">
        <f t="shared" si="15"/>
        <v>0</v>
      </c>
      <c r="AX6" s="163">
        <f t="shared" si="16"/>
        <v>0</v>
      </c>
      <c r="AY6" s="163">
        <f t="shared" si="17"/>
        <v>0</v>
      </c>
      <c r="AZ6" s="163">
        <f t="shared" si="18"/>
        <v>0</v>
      </c>
      <c r="BA6" s="163">
        <f t="shared" si="19"/>
        <v>0</v>
      </c>
      <c r="BB6" s="163">
        <f t="shared" si="9"/>
        <v>0</v>
      </c>
      <c r="BC6" s="165">
        <f t="shared" si="10"/>
        <v>0</v>
      </c>
      <c r="BD6" s="101">
        <f t="shared" si="11"/>
        <v>1</v>
      </c>
      <c r="BE6" s="2">
        <f t="shared" si="12"/>
        <v>0</v>
      </c>
      <c r="BF6" s="2"/>
      <c r="BG6" s="146" t="e">
        <f t="shared" si="20"/>
        <v>#DIV/0!</v>
      </c>
      <c r="BH6" s="56"/>
      <c r="BI6" s="56"/>
      <c r="BJ6" s="38"/>
      <c r="BK6" s="38"/>
    </row>
    <row r="7" spans="1:63" ht="13.5" customHeight="1">
      <c r="A7">
        <v>5</v>
      </c>
      <c r="B7" s="169" t="str">
        <f>IF(P3="","",P3)</f>
        <v/>
      </c>
      <c r="C7" s="131" t="str">
        <f t="shared" si="13"/>
        <v>-</v>
      </c>
      <c r="D7" s="70" t="str">
        <f>IF(N3="","",N3)</f>
        <v/>
      </c>
      <c r="E7" s="68" t="str">
        <f>IF(P4="","",P4)</f>
        <v/>
      </c>
      <c r="F7" s="97" t="str">
        <f t="shared" si="21"/>
        <v>-</v>
      </c>
      <c r="G7" s="70" t="str">
        <f>IF(N4="","",N4)</f>
        <v/>
      </c>
      <c r="H7" s="69" t="str">
        <f>IF(P5="","",P5)</f>
        <v/>
      </c>
      <c r="I7" s="97" t="str">
        <f t="shared" si="22"/>
        <v>-</v>
      </c>
      <c r="J7" s="69" t="str">
        <f>IF(N5="","",N5)</f>
        <v/>
      </c>
      <c r="K7" s="68" t="str">
        <f>IF(P6="","",P6)</f>
        <v/>
      </c>
      <c r="L7" s="97" t="str">
        <f t="shared" ref="L7:L17" si="23">IF(K7="","-",IF(K7&gt;M7,"○",IF(K7&lt;M7,"●","△")))</f>
        <v>-</v>
      </c>
      <c r="M7" s="70" t="str">
        <f>IF(N6="","",N6)</f>
        <v/>
      </c>
      <c r="N7" s="173"/>
      <c r="O7" s="191" t="s">
        <v>97</v>
      </c>
      <c r="P7" s="173"/>
      <c r="Q7" s="68"/>
      <c r="R7" s="97" t="str">
        <f>IF(Q7="","-",IF(Q7&gt;S7,"○",IF(Q7&lt;S7,"●","△")))</f>
        <v>-</v>
      </c>
      <c r="S7" s="70"/>
      <c r="T7" s="69"/>
      <c r="U7" s="97" t="str">
        <f t="shared" si="0"/>
        <v>-</v>
      </c>
      <c r="V7" s="69"/>
      <c r="W7" s="68"/>
      <c r="X7" s="97" t="str">
        <f t="shared" si="1"/>
        <v>-</v>
      </c>
      <c r="Y7" s="70"/>
      <c r="Z7" s="69"/>
      <c r="AA7" s="97" t="str">
        <f t="shared" si="2"/>
        <v>-</v>
      </c>
      <c r="AB7" s="69"/>
      <c r="AC7" s="68"/>
      <c r="AD7" s="97" t="str">
        <f t="shared" si="3"/>
        <v>-</v>
      </c>
      <c r="AE7" s="70"/>
      <c r="AF7" s="69"/>
      <c r="AG7" s="97" t="str">
        <f t="shared" si="4"/>
        <v>-</v>
      </c>
      <c r="AH7" s="69"/>
      <c r="AI7" s="103"/>
      <c r="AJ7" s="97" t="str">
        <f t="shared" si="5"/>
        <v>-</v>
      </c>
      <c r="AK7" s="105"/>
      <c r="AL7" s="104"/>
      <c r="AM7" s="97" t="str">
        <f t="shared" si="6"/>
        <v>-</v>
      </c>
      <c r="AN7" s="105"/>
      <c r="AO7" s="104"/>
      <c r="AP7" s="97" t="str">
        <f t="shared" si="7"/>
        <v>-</v>
      </c>
      <c r="AQ7" s="105"/>
      <c r="AR7" s="104"/>
      <c r="AS7" s="97" t="str">
        <f t="shared" si="8"/>
        <v>-</v>
      </c>
      <c r="AT7" s="105"/>
      <c r="AU7" s="74" t="s">
        <v>503</v>
      </c>
      <c r="AV7" s="163">
        <f t="shared" si="14"/>
        <v>0</v>
      </c>
      <c r="AW7" s="163">
        <f t="shared" si="15"/>
        <v>0</v>
      </c>
      <c r="AX7" s="163">
        <f t="shared" si="16"/>
        <v>0</v>
      </c>
      <c r="AY7" s="163">
        <f t="shared" si="17"/>
        <v>0</v>
      </c>
      <c r="AZ7" s="163">
        <f t="shared" si="18"/>
        <v>0</v>
      </c>
      <c r="BA7" s="163">
        <f t="shared" si="19"/>
        <v>0</v>
      </c>
      <c r="BB7" s="163">
        <f t="shared" si="9"/>
        <v>0</v>
      </c>
      <c r="BC7" s="165">
        <f t="shared" si="10"/>
        <v>0</v>
      </c>
      <c r="BD7" s="101">
        <f t="shared" si="11"/>
        <v>1</v>
      </c>
      <c r="BE7" s="2">
        <f t="shared" si="12"/>
        <v>0</v>
      </c>
      <c r="BF7" s="2"/>
      <c r="BG7" s="146" t="e">
        <f t="shared" si="20"/>
        <v>#DIV/0!</v>
      </c>
      <c r="BH7" s="56"/>
      <c r="BI7" s="56"/>
      <c r="BJ7" s="38"/>
      <c r="BK7" s="38"/>
    </row>
    <row r="8" spans="1:63" ht="13.5" customHeight="1">
      <c r="A8">
        <v>6</v>
      </c>
      <c r="B8" s="68" t="str">
        <f>IF(S3="","",S3)</f>
        <v/>
      </c>
      <c r="C8" s="125" t="str">
        <f t="shared" si="13"/>
        <v>-</v>
      </c>
      <c r="D8" s="70" t="str">
        <f>IF(Q3="","",Q3)</f>
        <v/>
      </c>
      <c r="E8" s="169" t="str">
        <f>IF(S4="","",S4)</f>
        <v/>
      </c>
      <c r="F8" s="97" t="str">
        <f t="shared" si="21"/>
        <v>-</v>
      </c>
      <c r="G8" s="170" t="str">
        <f>IF(Q4="","",Q4)</f>
        <v/>
      </c>
      <c r="H8" s="56" t="str">
        <f>IF(S5="","",S5)</f>
        <v/>
      </c>
      <c r="I8" s="97" t="str">
        <f t="shared" si="22"/>
        <v>-</v>
      </c>
      <c r="J8" s="56" t="str">
        <f>IF(Q5="","",Q5)</f>
        <v/>
      </c>
      <c r="K8" s="169" t="str">
        <f>IF(S6="","",S6)</f>
        <v/>
      </c>
      <c r="L8" s="97" t="str">
        <f t="shared" si="23"/>
        <v>-</v>
      </c>
      <c r="M8" s="170" t="str">
        <f>IF(Q6="","",Q6)</f>
        <v/>
      </c>
      <c r="N8" s="56" t="str">
        <f>IF(S7="","",S7)</f>
        <v/>
      </c>
      <c r="O8" s="97" t="str">
        <f t="shared" ref="O8:O17" si="24">IF(N8="","-",IF(N8&gt;P8,"○",IF(N8&lt;P8,"●","△")))</f>
        <v>-</v>
      </c>
      <c r="P8" s="56" t="str">
        <f>IF(Q7="","",Q7)</f>
        <v/>
      </c>
      <c r="Q8" s="174"/>
      <c r="R8" s="191" t="s">
        <v>97</v>
      </c>
      <c r="S8" s="175"/>
      <c r="T8" s="56"/>
      <c r="U8" s="97" t="str">
        <f t="shared" si="0"/>
        <v>-</v>
      </c>
      <c r="V8" s="56"/>
      <c r="W8" s="169"/>
      <c r="X8" s="97" t="str">
        <f t="shared" si="1"/>
        <v>-</v>
      </c>
      <c r="Y8" s="170"/>
      <c r="Z8" s="56"/>
      <c r="AA8" s="97" t="str">
        <f t="shared" si="2"/>
        <v>-</v>
      </c>
      <c r="AB8" s="56"/>
      <c r="AC8" s="169"/>
      <c r="AD8" s="97" t="str">
        <f t="shared" si="3"/>
        <v>-</v>
      </c>
      <c r="AE8" s="170"/>
      <c r="AF8" s="56"/>
      <c r="AG8" s="97" t="str">
        <f t="shared" si="4"/>
        <v>-</v>
      </c>
      <c r="AH8" s="56"/>
      <c r="AI8" s="269"/>
      <c r="AJ8" s="97" t="str">
        <f t="shared" si="5"/>
        <v>-</v>
      </c>
      <c r="AK8" s="270"/>
      <c r="AL8" s="32"/>
      <c r="AM8" s="97" t="str">
        <f t="shared" si="6"/>
        <v>-</v>
      </c>
      <c r="AN8" s="270"/>
      <c r="AO8" s="32"/>
      <c r="AP8" s="97" t="str">
        <f t="shared" si="7"/>
        <v>-</v>
      </c>
      <c r="AQ8" s="270"/>
      <c r="AR8" s="32"/>
      <c r="AS8" s="97" t="str">
        <f t="shared" si="8"/>
        <v>-</v>
      </c>
      <c r="AT8" s="270"/>
      <c r="AU8" s="74" t="s">
        <v>504</v>
      </c>
      <c r="AV8" s="163">
        <f t="shared" si="14"/>
        <v>0</v>
      </c>
      <c r="AW8" s="163">
        <f t="shared" si="15"/>
        <v>0</v>
      </c>
      <c r="AX8" s="163">
        <f t="shared" si="16"/>
        <v>0</v>
      </c>
      <c r="AY8" s="163">
        <f t="shared" si="17"/>
        <v>0</v>
      </c>
      <c r="AZ8" s="163">
        <f t="shared" si="18"/>
        <v>0</v>
      </c>
      <c r="BA8" s="163">
        <f t="shared" si="19"/>
        <v>0</v>
      </c>
      <c r="BB8" s="163">
        <f t="shared" si="9"/>
        <v>0</v>
      </c>
      <c r="BC8" s="165">
        <f t="shared" si="10"/>
        <v>0</v>
      </c>
      <c r="BD8" s="101">
        <f t="shared" si="11"/>
        <v>1</v>
      </c>
      <c r="BE8" s="2">
        <f t="shared" si="12"/>
        <v>0</v>
      </c>
      <c r="BF8" s="2"/>
      <c r="BG8" s="146" t="e">
        <f t="shared" si="20"/>
        <v>#DIV/0!</v>
      </c>
      <c r="BH8" s="56"/>
      <c r="BI8" s="56"/>
      <c r="BJ8" s="38"/>
      <c r="BK8" s="38"/>
    </row>
    <row r="9" spans="1:63" ht="13.5" customHeight="1">
      <c r="A9">
        <v>7</v>
      </c>
      <c r="B9" s="169" t="str">
        <f>IF(V3="","",V3)</f>
        <v/>
      </c>
      <c r="C9" s="131" t="str">
        <f t="shared" si="13"/>
        <v>-</v>
      </c>
      <c r="D9" s="56" t="str">
        <f>IF(T3="","",T3)</f>
        <v/>
      </c>
      <c r="E9" s="68" t="str">
        <f>IF(V4="","",V4)</f>
        <v/>
      </c>
      <c r="F9" s="97" t="str">
        <f t="shared" si="21"/>
        <v>-</v>
      </c>
      <c r="G9" s="70" t="str">
        <f>IF(T4="","",T4)</f>
        <v/>
      </c>
      <c r="H9" s="69" t="str">
        <f>IF(V5="","",V5)</f>
        <v/>
      </c>
      <c r="I9" s="97" t="str">
        <f t="shared" si="22"/>
        <v>-</v>
      </c>
      <c r="J9" s="69" t="str">
        <f>IF(T5="","",T5)</f>
        <v/>
      </c>
      <c r="K9" s="68" t="str">
        <f>IF(V6="","",V6)</f>
        <v/>
      </c>
      <c r="L9" s="97" t="str">
        <f t="shared" si="23"/>
        <v>-</v>
      </c>
      <c r="M9" s="70" t="str">
        <f>IF(T6="","",T6)</f>
        <v/>
      </c>
      <c r="N9" s="69" t="str">
        <f>IF(V7="","",V7)</f>
        <v/>
      </c>
      <c r="O9" s="97" t="str">
        <f t="shared" si="24"/>
        <v>-</v>
      </c>
      <c r="P9" s="69" t="str">
        <f>IF(T7="","",T7)</f>
        <v/>
      </c>
      <c r="Q9" s="68" t="str">
        <f>IF(V8="","",V8)</f>
        <v/>
      </c>
      <c r="R9" s="97" t="str">
        <f t="shared" ref="R9:R17" si="25">IF(Q9="","-",IF(Q9&gt;S9,"○",IF(Q9&lt;S9,"●","△")))</f>
        <v>-</v>
      </c>
      <c r="S9" s="70" t="str">
        <f>IF(T8="","",T8)</f>
        <v/>
      </c>
      <c r="T9" s="173"/>
      <c r="U9" s="191" t="s">
        <v>97</v>
      </c>
      <c r="V9" s="173"/>
      <c r="W9" s="68"/>
      <c r="X9" s="97" t="str">
        <f t="shared" si="1"/>
        <v>-</v>
      </c>
      <c r="Y9" s="70"/>
      <c r="Z9" s="69"/>
      <c r="AA9" s="97" t="str">
        <f t="shared" si="2"/>
        <v>-</v>
      </c>
      <c r="AB9" s="69"/>
      <c r="AC9" s="68"/>
      <c r="AD9" s="97" t="str">
        <f t="shared" si="3"/>
        <v>-</v>
      </c>
      <c r="AE9" s="70"/>
      <c r="AF9" s="69"/>
      <c r="AG9" s="97" t="str">
        <f t="shared" si="4"/>
        <v>-</v>
      </c>
      <c r="AH9" s="69"/>
      <c r="AI9" s="103"/>
      <c r="AJ9" s="97" t="str">
        <f t="shared" si="5"/>
        <v>-</v>
      </c>
      <c r="AK9" s="105"/>
      <c r="AL9" s="104"/>
      <c r="AM9" s="97" t="str">
        <f t="shared" si="6"/>
        <v>-</v>
      </c>
      <c r="AN9" s="105"/>
      <c r="AO9" s="104"/>
      <c r="AP9" s="97" t="str">
        <f t="shared" si="7"/>
        <v>-</v>
      </c>
      <c r="AQ9" s="105"/>
      <c r="AR9" s="104"/>
      <c r="AS9" s="97" t="str">
        <f t="shared" si="8"/>
        <v>-</v>
      </c>
      <c r="AT9" s="105"/>
      <c r="AU9" s="74" t="s">
        <v>505</v>
      </c>
      <c r="AV9" s="163">
        <f t="shared" si="14"/>
        <v>0</v>
      </c>
      <c r="AW9" s="163">
        <f t="shared" si="15"/>
        <v>0</v>
      </c>
      <c r="AX9" s="163">
        <f t="shared" si="16"/>
        <v>0</v>
      </c>
      <c r="AY9" s="163">
        <f t="shared" si="17"/>
        <v>0</v>
      </c>
      <c r="AZ9" s="163">
        <f t="shared" si="18"/>
        <v>0</v>
      </c>
      <c r="BA9" s="163">
        <f t="shared" si="19"/>
        <v>0</v>
      </c>
      <c r="BB9" s="163">
        <f t="shared" si="9"/>
        <v>0</v>
      </c>
      <c r="BC9" s="165">
        <f t="shared" si="10"/>
        <v>0</v>
      </c>
      <c r="BD9" s="101">
        <f t="shared" si="11"/>
        <v>1</v>
      </c>
      <c r="BE9" s="2">
        <f t="shared" si="12"/>
        <v>0</v>
      </c>
      <c r="BF9" s="2"/>
      <c r="BG9" s="146" t="e">
        <f t="shared" si="20"/>
        <v>#DIV/0!</v>
      </c>
      <c r="BH9" s="56"/>
      <c r="BI9" s="56"/>
      <c r="BJ9" s="38"/>
      <c r="BK9" s="38"/>
    </row>
    <row r="10" spans="1:63" ht="13.5" customHeight="1">
      <c r="A10">
        <v>8</v>
      </c>
      <c r="B10" s="68" t="str">
        <f>IF(Y3="","",Y3)</f>
        <v/>
      </c>
      <c r="C10" s="125" t="str">
        <f t="shared" si="13"/>
        <v>-</v>
      </c>
      <c r="D10" s="70" t="str">
        <f>IF(W3="","",W3)</f>
        <v/>
      </c>
      <c r="E10" s="169" t="str">
        <f>IF(Y4="","",Y4)</f>
        <v/>
      </c>
      <c r="F10" s="97" t="str">
        <f t="shared" si="21"/>
        <v>-</v>
      </c>
      <c r="G10" s="170" t="str">
        <f>IF(W4="","",W4)</f>
        <v/>
      </c>
      <c r="H10" s="56" t="str">
        <f>IF(Y5="","",Y5)</f>
        <v/>
      </c>
      <c r="I10" s="97" t="str">
        <f t="shared" si="22"/>
        <v>-</v>
      </c>
      <c r="J10" s="56" t="str">
        <f>IF(W5="","",W5)</f>
        <v/>
      </c>
      <c r="K10" s="169" t="str">
        <f>IF(Y6="","",Y6)</f>
        <v/>
      </c>
      <c r="L10" s="97" t="str">
        <f t="shared" si="23"/>
        <v>-</v>
      </c>
      <c r="M10" s="170" t="str">
        <f>IF(W6="","",W6)</f>
        <v/>
      </c>
      <c r="N10" s="56" t="str">
        <f>IF(Y7="","",Y7)</f>
        <v/>
      </c>
      <c r="O10" s="97" t="str">
        <f t="shared" si="24"/>
        <v>-</v>
      </c>
      <c r="P10" s="56" t="str">
        <f>IF(W7="","",W7)</f>
        <v/>
      </c>
      <c r="Q10" s="169" t="str">
        <f>IF(Y8="","",Y8)</f>
        <v/>
      </c>
      <c r="R10" s="97" t="str">
        <f t="shared" si="25"/>
        <v>-</v>
      </c>
      <c r="S10" s="170" t="str">
        <f>IF(W8="","",W8)</f>
        <v/>
      </c>
      <c r="T10" s="56" t="str">
        <f>IF(Y9="","",Y9)</f>
        <v/>
      </c>
      <c r="U10" s="97" t="str">
        <f>IF(T10="","-",IF(T10&gt;V10,"○",IF(T10&lt;V10,"●","△")))</f>
        <v>-</v>
      </c>
      <c r="V10" s="56" t="str">
        <f>IF(W9="","",W9)</f>
        <v/>
      </c>
      <c r="W10" s="174"/>
      <c r="X10" s="191" t="s">
        <v>97</v>
      </c>
      <c r="Y10" s="175"/>
      <c r="Z10" s="56"/>
      <c r="AA10" s="97" t="str">
        <f t="shared" si="2"/>
        <v>-</v>
      </c>
      <c r="AB10" s="56"/>
      <c r="AC10" s="169"/>
      <c r="AD10" s="97" t="str">
        <f t="shared" si="3"/>
        <v>-</v>
      </c>
      <c r="AE10" s="170"/>
      <c r="AF10" s="56"/>
      <c r="AG10" s="97" t="str">
        <f t="shared" si="4"/>
        <v>-</v>
      </c>
      <c r="AH10" s="56"/>
      <c r="AI10" s="269"/>
      <c r="AJ10" s="97" t="str">
        <f t="shared" si="5"/>
        <v>-</v>
      </c>
      <c r="AK10" s="270"/>
      <c r="AL10" s="32"/>
      <c r="AM10" s="97" t="str">
        <f t="shared" si="6"/>
        <v>-</v>
      </c>
      <c r="AN10" s="270"/>
      <c r="AO10" s="32"/>
      <c r="AP10" s="97" t="str">
        <f t="shared" si="7"/>
        <v>-</v>
      </c>
      <c r="AQ10" s="270"/>
      <c r="AR10" s="32"/>
      <c r="AS10" s="97" t="str">
        <f t="shared" si="8"/>
        <v>-</v>
      </c>
      <c r="AT10" s="270"/>
      <c r="AU10" s="74" t="s">
        <v>506</v>
      </c>
      <c r="AV10" s="163">
        <f t="shared" si="14"/>
        <v>0</v>
      </c>
      <c r="AW10" s="163">
        <f t="shared" si="15"/>
        <v>0</v>
      </c>
      <c r="AX10" s="163">
        <f t="shared" si="16"/>
        <v>0</v>
      </c>
      <c r="AY10" s="163">
        <f t="shared" si="17"/>
        <v>0</v>
      </c>
      <c r="AZ10" s="163">
        <f t="shared" si="18"/>
        <v>0</v>
      </c>
      <c r="BA10" s="163">
        <f t="shared" si="19"/>
        <v>0</v>
      </c>
      <c r="BB10" s="163">
        <f t="shared" si="9"/>
        <v>0</v>
      </c>
      <c r="BC10" s="165">
        <f t="shared" si="10"/>
        <v>0</v>
      </c>
      <c r="BD10" s="101">
        <f t="shared" si="11"/>
        <v>1</v>
      </c>
      <c r="BE10" s="2">
        <f t="shared" si="12"/>
        <v>0</v>
      </c>
      <c r="BF10" s="2"/>
      <c r="BG10" s="146" t="e">
        <f t="shared" si="20"/>
        <v>#DIV/0!</v>
      </c>
      <c r="BH10" s="56"/>
      <c r="BI10" s="56"/>
      <c r="BJ10" s="38"/>
      <c r="BK10" s="38"/>
    </row>
    <row r="11" spans="1:63" ht="13.5" customHeight="1">
      <c r="A11">
        <v>9</v>
      </c>
      <c r="B11" s="169" t="str">
        <f>IF(AB3="","",AB3)</f>
        <v/>
      </c>
      <c r="C11" s="131" t="str">
        <f t="shared" si="13"/>
        <v>-</v>
      </c>
      <c r="D11" s="56" t="str">
        <f>IF(Z3="","",Z3)</f>
        <v/>
      </c>
      <c r="E11" s="68" t="str">
        <f>IF(AB4="","",AB4)</f>
        <v/>
      </c>
      <c r="F11" s="97" t="str">
        <f t="shared" si="21"/>
        <v>-</v>
      </c>
      <c r="G11" s="70" t="str">
        <f>IF(Z4="","",Z4)</f>
        <v/>
      </c>
      <c r="H11" s="69" t="str">
        <f>IF(AB5="","",AB5)</f>
        <v/>
      </c>
      <c r="I11" s="97" t="str">
        <f t="shared" si="22"/>
        <v>-</v>
      </c>
      <c r="J11" s="69" t="str">
        <f>IF(Z5="","",Z5)</f>
        <v/>
      </c>
      <c r="K11" s="68" t="str">
        <f>IF(AB6="","",AB6)</f>
        <v/>
      </c>
      <c r="L11" s="97" t="str">
        <f t="shared" si="23"/>
        <v>-</v>
      </c>
      <c r="M11" s="70" t="str">
        <f>IF(Z6="","",Z6)</f>
        <v/>
      </c>
      <c r="N11" s="69" t="str">
        <f>IF(AB7="","",AB7)</f>
        <v/>
      </c>
      <c r="O11" s="97" t="str">
        <f t="shared" si="24"/>
        <v>-</v>
      </c>
      <c r="P11" s="69" t="str">
        <f>IF(Z7="","",Z7)</f>
        <v/>
      </c>
      <c r="Q11" s="68" t="str">
        <f>IF(AB8="","",AB8)</f>
        <v/>
      </c>
      <c r="R11" s="97" t="str">
        <f t="shared" si="25"/>
        <v>-</v>
      </c>
      <c r="S11" s="70" t="str">
        <f>IF(Z8="","",Z8)</f>
        <v/>
      </c>
      <c r="T11" s="69" t="str">
        <f>IF(AB9="","",AB9)</f>
        <v/>
      </c>
      <c r="U11" s="97" t="str">
        <f>IF(T11="","-",IF(T11&gt;V11,"○",IF(T11&lt;V11,"●","△")))</f>
        <v>-</v>
      </c>
      <c r="V11" s="69" t="str">
        <f>IF(Z9="","",Z9)</f>
        <v/>
      </c>
      <c r="W11" s="68" t="str">
        <f>IF(AB10="","",AB10)</f>
        <v/>
      </c>
      <c r="X11" s="97" t="str">
        <f>IF(W11="","-",IF(W11&gt;Y11,"○",IF(W11&lt;Y11,"●","△")))</f>
        <v>-</v>
      </c>
      <c r="Y11" s="70" t="str">
        <f>IF(Z10="","",Z10)</f>
        <v/>
      </c>
      <c r="Z11" s="173"/>
      <c r="AA11" s="191" t="s">
        <v>97</v>
      </c>
      <c r="AB11" s="173"/>
      <c r="AC11" s="68"/>
      <c r="AD11" s="97" t="str">
        <f t="shared" si="3"/>
        <v>-</v>
      </c>
      <c r="AE11" s="70"/>
      <c r="AF11" s="69"/>
      <c r="AG11" s="97" t="str">
        <f t="shared" si="4"/>
        <v>-</v>
      </c>
      <c r="AH11" s="69"/>
      <c r="AI11" s="103"/>
      <c r="AJ11" s="97" t="str">
        <f t="shared" si="5"/>
        <v>-</v>
      </c>
      <c r="AK11" s="105"/>
      <c r="AL11" s="104"/>
      <c r="AM11" s="97" t="str">
        <f t="shared" si="6"/>
        <v>-</v>
      </c>
      <c r="AN11" s="105"/>
      <c r="AO11" s="104"/>
      <c r="AP11" s="97" t="str">
        <f t="shared" si="7"/>
        <v>-</v>
      </c>
      <c r="AQ11" s="105"/>
      <c r="AR11" s="104"/>
      <c r="AS11" s="97" t="str">
        <f t="shared" si="8"/>
        <v>-</v>
      </c>
      <c r="AT11" s="105"/>
      <c r="AU11" s="74" t="s">
        <v>507</v>
      </c>
      <c r="AV11" s="163">
        <f t="shared" si="14"/>
        <v>0</v>
      </c>
      <c r="AW11" s="163">
        <f t="shared" si="15"/>
        <v>0</v>
      </c>
      <c r="AX11" s="163">
        <f t="shared" si="16"/>
        <v>0</v>
      </c>
      <c r="AY11" s="163">
        <f t="shared" si="17"/>
        <v>0</v>
      </c>
      <c r="AZ11" s="163">
        <f t="shared" si="18"/>
        <v>0</v>
      </c>
      <c r="BA11" s="163">
        <f t="shared" si="19"/>
        <v>0</v>
      </c>
      <c r="BB11" s="163">
        <f t="shared" si="9"/>
        <v>0</v>
      </c>
      <c r="BC11" s="165">
        <f t="shared" si="10"/>
        <v>0</v>
      </c>
      <c r="BD11" s="101">
        <f t="shared" si="11"/>
        <v>1</v>
      </c>
      <c r="BE11" s="2">
        <f t="shared" si="12"/>
        <v>0</v>
      </c>
      <c r="BF11" s="2"/>
      <c r="BG11" s="146" t="e">
        <f t="shared" si="20"/>
        <v>#DIV/0!</v>
      </c>
      <c r="BH11" s="56"/>
      <c r="BI11" s="56"/>
      <c r="BJ11" s="38"/>
      <c r="BK11" s="38"/>
    </row>
    <row r="12" spans="1:63" ht="13.5" customHeight="1">
      <c r="A12">
        <v>10</v>
      </c>
      <c r="B12" s="68" t="str">
        <f>IF(AE3="","",AE3)</f>
        <v/>
      </c>
      <c r="C12" s="125" t="str">
        <f t="shared" si="13"/>
        <v>-</v>
      </c>
      <c r="D12" s="70" t="str">
        <f>IF(AC3="","",AC3)</f>
        <v/>
      </c>
      <c r="E12" s="169" t="str">
        <f>IF(AE4="","",AE4)</f>
        <v/>
      </c>
      <c r="F12" s="97" t="str">
        <f t="shared" si="21"/>
        <v>-</v>
      </c>
      <c r="G12" s="170" t="str">
        <f>IF(AC4="","",AC4)</f>
        <v/>
      </c>
      <c r="H12" s="56" t="str">
        <f>IF(AE5="","",AE5)</f>
        <v/>
      </c>
      <c r="I12" s="97" t="str">
        <f t="shared" si="22"/>
        <v>-</v>
      </c>
      <c r="J12" s="56" t="str">
        <f>IF(AC5="","",AC5)</f>
        <v/>
      </c>
      <c r="K12" s="169" t="str">
        <f>IF(AE6="","",AE6)</f>
        <v/>
      </c>
      <c r="L12" s="97" t="str">
        <f t="shared" si="23"/>
        <v>-</v>
      </c>
      <c r="M12" s="170" t="str">
        <f>IF(AC6="","",AC6)</f>
        <v/>
      </c>
      <c r="N12" s="56" t="str">
        <f>IF(AE7="","",AE7)</f>
        <v/>
      </c>
      <c r="O12" s="97" t="str">
        <f t="shared" si="24"/>
        <v>-</v>
      </c>
      <c r="P12" s="56" t="str">
        <f>IF(AC7="","",AC7)</f>
        <v/>
      </c>
      <c r="Q12" s="169" t="str">
        <f>IF(AE8="","",AE8)</f>
        <v/>
      </c>
      <c r="R12" s="97" t="str">
        <f t="shared" si="25"/>
        <v>-</v>
      </c>
      <c r="S12" s="170" t="str">
        <f>IF(AC8="","",AC8)</f>
        <v/>
      </c>
      <c r="T12" s="56" t="str">
        <f>IF(AE9="","",AE9)</f>
        <v/>
      </c>
      <c r="U12" s="97" t="str">
        <f>IF(T12="","-",IF(T12&gt;V12,"○",IF(T12&lt;V12,"●","△")))</f>
        <v>-</v>
      </c>
      <c r="V12" s="56" t="str">
        <f>IF(AC9="","",AC9)</f>
        <v/>
      </c>
      <c r="W12" s="169" t="str">
        <f>IF(AE10="","",AE10)</f>
        <v/>
      </c>
      <c r="X12" s="97" t="str">
        <f>IF(W12="","-",IF(W12&gt;Y12,"○",IF(W12&lt;Y12,"●","△")))</f>
        <v>-</v>
      </c>
      <c r="Y12" s="170" t="str">
        <f>IF(AC10="","",AC10)</f>
        <v/>
      </c>
      <c r="Z12" s="56" t="str">
        <f>IF(AE11="","",AE11)</f>
        <v/>
      </c>
      <c r="AA12" s="97" t="str">
        <f>IF(Z12="","-",IF(Z12&gt;AB12,"○",IF(Z12&lt;AB12,"●","△")))</f>
        <v>-</v>
      </c>
      <c r="AB12" s="56" t="str">
        <f>IF(AC11="","",AC11)</f>
        <v/>
      </c>
      <c r="AC12" s="174"/>
      <c r="AD12" s="191" t="s">
        <v>97</v>
      </c>
      <c r="AE12" s="175"/>
      <c r="AF12" s="56"/>
      <c r="AG12" s="97" t="str">
        <f t="shared" si="4"/>
        <v>-</v>
      </c>
      <c r="AH12" s="56"/>
      <c r="AI12" s="269"/>
      <c r="AJ12" s="97" t="str">
        <f t="shared" si="5"/>
        <v>-</v>
      </c>
      <c r="AK12" s="270"/>
      <c r="AL12" s="32"/>
      <c r="AM12" s="97" t="str">
        <f t="shared" si="6"/>
        <v>-</v>
      </c>
      <c r="AN12" s="270"/>
      <c r="AO12" s="32"/>
      <c r="AP12" s="97" t="str">
        <f t="shared" si="7"/>
        <v>-</v>
      </c>
      <c r="AQ12" s="270"/>
      <c r="AR12" s="32"/>
      <c r="AS12" s="97" t="str">
        <f t="shared" si="8"/>
        <v>-</v>
      </c>
      <c r="AT12" s="270"/>
      <c r="AU12" s="74" t="s">
        <v>508</v>
      </c>
      <c r="AV12" s="163">
        <f t="shared" si="14"/>
        <v>0</v>
      </c>
      <c r="AW12" s="163">
        <f t="shared" si="15"/>
        <v>0</v>
      </c>
      <c r="AX12" s="163">
        <f t="shared" si="16"/>
        <v>0</v>
      </c>
      <c r="AY12" s="163">
        <f t="shared" si="17"/>
        <v>0</v>
      </c>
      <c r="AZ12" s="163">
        <f t="shared" si="18"/>
        <v>0</v>
      </c>
      <c r="BA12" s="163">
        <f t="shared" si="19"/>
        <v>0</v>
      </c>
      <c r="BB12" s="163">
        <f t="shared" si="9"/>
        <v>0</v>
      </c>
      <c r="BC12" s="165">
        <f t="shared" si="10"/>
        <v>0</v>
      </c>
      <c r="BD12" s="101">
        <f t="shared" si="11"/>
        <v>1</v>
      </c>
      <c r="BE12" s="2">
        <f t="shared" si="12"/>
        <v>0</v>
      </c>
      <c r="BF12" s="2"/>
      <c r="BG12" s="146" t="e">
        <f t="shared" si="20"/>
        <v>#DIV/0!</v>
      </c>
      <c r="BH12" s="56"/>
      <c r="BI12" s="56"/>
      <c r="BJ12" s="38"/>
      <c r="BK12" s="38"/>
    </row>
    <row r="13" spans="1:63" ht="13.5" customHeight="1">
      <c r="A13">
        <v>11</v>
      </c>
      <c r="B13" s="68" t="str">
        <f>IF(AH3="","",AH3)</f>
        <v/>
      </c>
      <c r="C13" s="125" t="str">
        <f t="shared" si="13"/>
        <v>-</v>
      </c>
      <c r="D13" s="70" t="str">
        <f>IF(AF3="","",AF3)</f>
        <v/>
      </c>
      <c r="E13" s="68" t="str">
        <f>IF(AH4="","",AH4)</f>
        <v/>
      </c>
      <c r="F13" s="97" t="str">
        <f t="shared" si="21"/>
        <v>-</v>
      </c>
      <c r="G13" s="70" t="str">
        <f>IF(AF4="","",AF4)</f>
        <v/>
      </c>
      <c r="H13" s="69" t="str">
        <f>IF(AH5="","",AH5)</f>
        <v/>
      </c>
      <c r="I13" s="97" t="str">
        <f t="shared" si="22"/>
        <v>-</v>
      </c>
      <c r="J13" s="69" t="str">
        <f>IF(AF5="","",AF5)</f>
        <v/>
      </c>
      <c r="K13" s="68" t="str">
        <f>IF(AH6="","",AH6)</f>
        <v/>
      </c>
      <c r="L13" s="97" t="str">
        <f t="shared" si="23"/>
        <v>-</v>
      </c>
      <c r="M13" s="70" t="str">
        <f>IF(AF6="","",AF6)</f>
        <v/>
      </c>
      <c r="N13" s="69" t="str">
        <f>IF(AH7="","",AH7)</f>
        <v/>
      </c>
      <c r="O13" s="97" t="str">
        <f t="shared" si="24"/>
        <v>-</v>
      </c>
      <c r="P13" s="69" t="str">
        <f>IF(AF7="","",AF7)</f>
        <v/>
      </c>
      <c r="Q13" s="68" t="str">
        <f>IF(AH8="","",AH8)</f>
        <v/>
      </c>
      <c r="R13" s="97" t="str">
        <f t="shared" si="25"/>
        <v>-</v>
      </c>
      <c r="S13" s="70" t="str">
        <f>IF(AF8="","",AF8)</f>
        <v/>
      </c>
      <c r="T13" s="69" t="str">
        <f>IF(AH9="","",AH9)</f>
        <v/>
      </c>
      <c r="U13" s="97" t="str">
        <f>IF(T13="","-",IF(T13&gt;V13,"○",IF(T13&lt;V13,"●","△")))</f>
        <v>-</v>
      </c>
      <c r="V13" s="69" t="str">
        <f>IF(AF9="","",AF9)</f>
        <v/>
      </c>
      <c r="W13" s="68" t="str">
        <f>IF(AH10="","",AH10)</f>
        <v/>
      </c>
      <c r="X13" s="97" t="str">
        <f>IF(W13="","-",IF(W13&gt;Y13,"○",IF(W13&lt;Y13,"●","△")))</f>
        <v>-</v>
      </c>
      <c r="Y13" s="70" t="str">
        <f>IF(AF10="","",AF10)</f>
        <v/>
      </c>
      <c r="Z13" s="69" t="str">
        <f>IF(AH11="","",AH11)</f>
        <v/>
      </c>
      <c r="AA13" s="97" t="str">
        <f>IF(Z13="","-",IF(Z13&gt;AB13,"○",IF(Z13&lt;AB13,"●","△")))</f>
        <v>-</v>
      </c>
      <c r="AB13" s="69" t="str">
        <f>IF(AF11="","",AF11)</f>
        <v/>
      </c>
      <c r="AC13" s="68" t="str">
        <f>IF(AH12="","",AH12)</f>
        <v/>
      </c>
      <c r="AD13" s="97" t="str">
        <f>IF(AC13="","-",IF(AC13&gt;AE13,"○",IF(AC13&lt;AE13,"●","△")))</f>
        <v>-</v>
      </c>
      <c r="AE13" s="70" t="str">
        <f>IF(AF12="","",AF12)</f>
        <v/>
      </c>
      <c r="AF13" s="173"/>
      <c r="AG13" s="191" t="s">
        <v>97</v>
      </c>
      <c r="AH13" s="173"/>
      <c r="AI13" s="103"/>
      <c r="AJ13" s="97" t="str">
        <f t="shared" si="5"/>
        <v>-</v>
      </c>
      <c r="AK13" s="105"/>
      <c r="AL13" s="104"/>
      <c r="AM13" s="97" t="str">
        <f t="shared" si="6"/>
        <v>-</v>
      </c>
      <c r="AN13" s="105"/>
      <c r="AO13" s="104"/>
      <c r="AP13" s="97" t="str">
        <f t="shared" si="7"/>
        <v>-</v>
      </c>
      <c r="AQ13" s="105"/>
      <c r="AR13" s="104"/>
      <c r="AS13" s="97" t="str">
        <f t="shared" si="8"/>
        <v>-</v>
      </c>
      <c r="AT13" s="105"/>
      <c r="AU13" s="74" t="s">
        <v>509</v>
      </c>
      <c r="AV13" s="163">
        <f t="shared" si="14"/>
        <v>0</v>
      </c>
      <c r="AW13" s="163">
        <f t="shared" si="15"/>
        <v>0</v>
      </c>
      <c r="AX13" s="163">
        <f t="shared" si="16"/>
        <v>0</v>
      </c>
      <c r="AY13" s="163">
        <f t="shared" si="17"/>
        <v>0</v>
      </c>
      <c r="AZ13" s="163">
        <f t="shared" si="18"/>
        <v>0</v>
      </c>
      <c r="BA13" s="163">
        <f t="shared" si="19"/>
        <v>0</v>
      </c>
      <c r="BB13" s="163">
        <f t="shared" si="9"/>
        <v>0</v>
      </c>
      <c r="BC13" s="165">
        <f t="shared" si="10"/>
        <v>0</v>
      </c>
      <c r="BD13" s="101">
        <f t="shared" si="11"/>
        <v>1</v>
      </c>
      <c r="BE13" s="2">
        <f t="shared" si="12"/>
        <v>0</v>
      </c>
      <c r="BF13" s="2"/>
      <c r="BG13" s="146" t="e">
        <f t="shared" si="20"/>
        <v>#DIV/0!</v>
      </c>
      <c r="BI13" s="38"/>
      <c r="BJ13" s="38"/>
      <c r="BK13" s="38"/>
    </row>
    <row r="14" spans="1:63" ht="13.5" customHeight="1">
      <c r="A14">
        <v>12</v>
      </c>
      <c r="B14" s="68" t="str">
        <f>IF(AK3="","",AK3)</f>
        <v/>
      </c>
      <c r="C14" s="125" t="str">
        <f t="shared" si="13"/>
        <v>-</v>
      </c>
      <c r="D14" s="70" t="str">
        <f>IF(AI3="","",AI3)</f>
        <v/>
      </c>
      <c r="E14" s="68" t="str">
        <f>IF(AK4="","",AK4)</f>
        <v/>
      </c>
      <c r="F14" s="97" t="str">
        <f t="shared" si="21"/>
        <v>-</v>
      </c>
      <c r="G14" s="70" t="str">
        <f>IF(AI4="","",AI4)</f>
        <v/>
      </c>
      <c r="H14" s="69" t="str">
        <f>IF(AK5="","",AK5)</f>
        <v/>
      </c>
      <c r="I14" s="97" t="str">
        <f t="shared" si="22"/>
        <v>-</v>
      </c>
      <c r="J14" s="69" t="str">
        <f>IF(AI5="","",AI5)</f>
        <v/>
      </c>
      <c r="K14" s="68" t="str">
        <f>IF(AK6="","",AK6)</f>
        <v/>
      </c>
      <c r="L14" s="97" t="str">
        <f t="shared" si="23"/>
        <v>-</v>
      </c>
      <c r="M14" s="70" t="str">
        <f>IF(AI6="","",AI6)</f>
        <v/>
      </c>
      <c r="N14" s="69" t="str">
        <f>IF(AK7="","",AK7)</f>
        <v/>
      </c>
      <c r="O14" s="97" t="str">
        <f t="shared" si="24"/>
        <v>-</v>
      </c>
      <c r="P14" s="69" t="str">
        <f>IF(AI7="","",AI7)</f>
        <v/>
      </c>
      <c r="Q14" s="68" t="str">
        <f>IF(AK8="","",AK8)</f>
        <v/>
      </c>
      <c r="R14" s="97" t="str">
        <f t="shared" si="25"/>
        <v>-</v>
      </c>
      <c r="S14" s="70" t="str">
        <f>IF(AI8="","",AI8)</f>
        <v/>
      </c>
      <c r="T14" s="68" t="str">
        <f>IF(AK9="","",AK9)</f>
        <v/>
      </c>
      <c r="U14" s="97" t="str">
        <f t="shared" ref="U14:U16" si="26">IF(T14="","-",IF(T14&gt;V14,"○",IF(T14&lt;V14,"●","△")))</f>
        <v>-</v>
      </c>
      <c r="V14" s="69" t="str">
        <f>IF(AI9="","",AI9)</f>
        <v/>
      </c>
      <c r="W14" s="68" t="str">
        <f>IF(AK10="","",AK10)</f>
        <v/>
      </c>
      <c r="X14" s="97" t="str">
        <f t="shared" ref="X14:X16" si="27">IF(W14="","-",IF(W14&gt;Y14,"○",IF(W14&lt;Y14,"●","△")))</f>
        <v>-</v>
      </c>
      <c r="Y14" s="70" t="str">
        <f>IF(AI10="","",AI10)</f>
        <v/>
      </c>
      <c r="Z14" s="68" t="str">
        <f>IF(AK11="","",AK11)</f>
        <v/>
      </c>
      <c r="AA14" s="97" t="str">
        <f t="shared" ref="AA14:AA16" si="28">IF(Z14="","-",IF(Z14&gt;AB14,"○",IF(Z14&lt;AB14,"●","△")))</f>
        <v>-</v>
      </c>
      <c r="AB14" s="69" t="str">
        <f>IF(AI11="","",AI11)</f>
        <v/>
      </c>
      <c r="AC14" s="68" t="str">
        <f>IF(AK12="","",AK12)</f>
        <v/>
      </c>
      <c r="AD14" s="97" t="str">
        <f t="shared" ref="AD14:AD16" si="29">IF(AC14="","-",IF(AC14&gt;AE14,"○",IF(AC14&lt;AE14,"●","△")))</f>
        <v>-</v>
      </c>
      <c r="AE14" s="70" t="str">
        <f>IF(AI12="","",AI12)</f>
        <v/>
      </c>
      <c r="AF14" s="69" t="str">
        <f>IF(AK13="","",AK13)</f>
        <v/>
      </c>
      <c r="AG14" s="125" t="str">
        <f t="shared" ref="AG14:AG16" si="30">IF(AF14="","-",IF(AF14&gt;AH14,"○",IF(AF14&lt;AH14,"●","△")))</f>
        <v>-</v>
      </c>
      <c r="AH14" s="69" t="str">
        <f>IF(AI13="","",AI13)</f>
        <v/>
      </c>
      <c r="AI14" s="166"/>
      <c r="AJ14" s="191" t="s">
        <v>97</v>
      </c>
      <c r="AK14" s="167"/>
      <c r="AL14" s="104"/>
      <c r="AM14" s="188" t="str">
        <f t="shared" si="6"/>
        <v>-</v>
      </c>
      <c r="AN14" s="105"/>
      <c r="AO14" s="104"/>
      <c r="AP14" s="97" t="str">
        <f t="shared" si="7"/>
        <v>-</v>
      </c>
      <c r="AQ14" s="105"/>
      <c r="AR14" s="104"/>
      <c r="AS14" s="188" t="str">
        <f t="shared" si="8"/>
        <v>-</v>
      </c>
      <c r="AT14" s="105"/>
      <c r="AU14" s="74" t="s">
        <v>510</v>
      </c>
      <c r="AV14" s="163">
        <f t="shared" si="14"/>
        <v>0</v>
      </c>
      <c r="AW14" s="163">
        <f t="shared" si="15"/>
        <v>0</v>
      </c>
      <c r="AX14" s="163">
        <f t="shared" si="16"/>
        <v>0</v>
      </c>
      <c r="AY14" s="163">
        <f t="shared" si="17"/>
        <v>0</v>
      </c>
      <c r="AZ14" s="163">
        <f t="shared" si="18"/>
        <v>0</v>
      </c>
      <c r="BA14" s="163">
        <f t="shared" si="19"/>
        <v>0</v>
      </c>
      <c r="BB14" s="163">
        <f t="shared" si="9"/>
        <v>0</v>
      </c>
      <c r="BC14" s="165">
        <f t="shared" si="10"/>
        <v>0</v>
      </c>
      <c r="BD14" s="101">
        <f t="shared" si="11"/>
        <v>1</v>
      </c>
      <c r="BE14" s="2">
        <f t="shared" si="12"/>
        <v>0</v>
      </c>
      <c r="BF14" s="2"/>
      <c r="BG14" s="146" t="e">
        <f t="shared" si="20"/>
        <v>#DIV/0!</v>
      </c>
      <c r="BI14" s="38"/>
      <c r="BJ14" s="38"/>
      <c r="BK14" s="38"/>
    </row>
    <row r="15" spans="1:63" ht="13.5" customHeight="1">
      <c r="A15">
        <v>13</v>
      </c>
      <c r="B15" s="68" t="str">
        <f>IF(AN3="","",AN3)</f>
        <v/>
      </c>
      <c r="C15" s="125" t="str">
        <f t="shared" si="13"/>
        <v>-</v>
      </c>
      <c r="D15" s="70" t="str">
        <f>IF(AL3="","",AL3)</f>
        <v/>
      </c>
      <c r="E15" s="68" t="str">
        <f>IF(AN4="","",AN4)</f>
        <v/>
      </c>
      <c r="F15" s="97" t="str">
        <f t="shared" si="21"/>
        <v>-</v>
      </c>
      <c r="G15" s="70" t="str">
        <f>IF(AL4="","",AL4)</f>
        <v/>
      </c>
      <c r="H15" s="69" t="str">
        <f>IF(AN5="","",AN5)</f>
        <v/>
      </c>
      <c r="I15" s="97" t="str">
        <f t="shared" si="22"/>
        <v>-</v>
      </c>
      <c r="J15" s="69" t="str">
        <f>IF(AL5="","",AL5)</f>
        <v/>
      </c>
      <c r="K15" s="68" t="str">
        <f>IF(AN6="","",AN6)</f>
        <v/>
      </c>
      <c r="L15" s="97" t="str">
        <f t="shared" si="23"/>
        <v>-</v>
      </c>
      <c r="M15" s="70" t="str">
        <f>IF(AL6="","",AL6)</f>
        <v/>
      </c>
      <c r="N15" s="69" t="str">
        <f>IF(AN7="","",AN7)</f>
        <v/>
      </c>
      <c r="O15" s="97" t="str">
        <f t="shared" si="24"/>
        <v>-</v>
      </c>
      <c r="P15" s="69" t="str">
        <f>IF(AL7="","",AL7)</f>
        <v/>
      </c>
      <c r="Q15" s="68" t="str">
        <f>IF(AN8="","",AN8)</f>
        <v/>
      </c>
      <c r="R15" s="97" t="str">
        <f t="shared" si="25"/>
        <v>-</v>
      </c>
      <c r="S15" s="70" t="str">
        <f>IF(AL8="","",AL8)</f>
        <v/>
      </c>
      <c r="T15" s="68" t="str">
        <f>IF(AN9="","",AN9)</f>
        <v/>
      </c>
      <c r="U15" s="97" t="str">
        <f t="shared" si="26"/>
        <v>-</v>
      </c>
      <c r="V15" s="69" t="str">
        <f>IF(AL9="","",AL9)</f>
        <v/>
      </c>
      <c r="W15" s="68" t="str">
        <f>IF(AN10="","",AN10)</f>
        <v/>
      </c>
      <c r="X15" s="97" t="str">
        <f t="shared" si="27"/>
        <v>-</v>
      </c>
      <c r="Y15" s="70" t="str">
        <f>IF(AL10="","",AL10)</f>
        <v/>
      </c>
      <c r="Z15" s="68" t="str">
        <f>IF(AN11="","",AN11)</f>
        <v/>
      </c>
      <c r="AA15" s="97" t="str">
        <f t="shared" si="28"/>
        <v>-</v>
      </c>
      <c r="AB15" s="69" t="str">
        <f>IF(AL11="","",AL11)</f>
        <v/>
      </c>
      <c r="AC15" s="68" t="str">
        <f>IF(AN12="","",AN12)</f>
        <v/>
      </c>
      <c r="AD15" s="97" t="str">
        <f t="shared" si="29"/>
        <v>-</v>
      </c>
      <c r="AE15" s="70" t="str">
        <f>IF(AL12="","",AL12)</f>
        <v/>
      </c>
      <c r="AF15" s="69" t="str">
        <f>IF(AN13="","",AN13)</f>
        <v/>
      </c>
      <c r="AG15" s="125" t="str">
        <f t="shared" si="30"/>
        <v>-</v>
      </c>
      <c r="AH15" s="107" t="str">
        <f>IF(AL13="","",AL13)</f>
        <v/>
      </c>
      <c r="AI15" s="68" t="str">
        <f>IF(AN14="","",AN14)</f>
        <v/>
      </c>
      <c r="AJ15" s="125" t="str">
        <f t="shared" ref="AJ15:AJ16" si="31">IF(AI15="","-",IF(AI15&gt;AK15,"○",IF(AI15&lt;AK15,"●","△")))</f>
        <v>-</v>
      </c>
      <c r="AK15" s="105" t="str">
        <f>IF(AL14="","",AL14)</f>
        <v/>
      </c>
      <c r="AL15" s="272"/>
      <c r="AM15" s="191" t="s">
        <v>97</v>
      </c>
      <c r="AN15" s="273"/>
      <c r="AO15" s="104"/>
      <c r="AP15" s="97" t="str">
        <f t="shared" si="7"/>
        <v>-</v>
      </c>
      <c r="AQ15" s="105"/>
      <c r="AR15" s="104"/>
      <c r="AS15" s="97" t="str">
        <f t="shared" si="8"/>
        <v>-</v>
      </c>
      <c r="AT15" s="105"/>
      <c r="AU15" s="74" t="s">
        <v>511</v>
      </c>
      <c r="AV15" s="163">
        <f t="shared" si="14"/>
        <v>0</v>
      </c>
      <c r="AW15" s="163">
        <f t="shared" si="15"/>
        <v>0</v>
      </c>
      <c r="AX15" s="163">
        <f t="shared" si="16"/>
        <v>0</v>
      </c>
      <c r="AY15" s="163">
        <f t="shared" si="17"/>
        <v>0</v>
      </c>
      <c r="AZ15" s="163">
        <f t="shared" si="18"/>
        <v>0</v>
      </c>
      <c r="BA15" s="163">
        <f t="shared" si="19"/>
        <v>0</v>
      </c>
      <c r="BB15" s="163">
        <f t="shared" si="9"/>
        <v>0</v>
      </c>
      <c r="BC15" s="165">
        <f t="shared" si="10"/>
        <v>0</v>
      </c>
      <c r="BD15" s="101">
        <f t="shared" si="11"/>
        <v>1</v>
      </c>
      <c r="BE15" s="2">
        <f t="shared" si="12"/>
        <v>0</v>
      </c>
      <c r="BF15" s="2"/>
      <c r="BG15" s="146" t="e">
        <f t="shared" si="20"/>
        <v>#DIV/0!</v>
      </c>
      <c r="BI15" s="38"/>
      <c r="BJ15" s="38"/>
      <c r="BK15" s="38"/>
    </row>
    <row r="16" spans="1:63" ht="13.5" customHeight="1">
      <c r="A16">
        <v>14</v>
      </c>
      <c r="B16" s="169" t="str">
        <f>IF(AQ3="","",AQ3)</f>
        <v/>
      </c>
      <c r="C16" s="125" t="str">
        <f t="shared" si="13"/>
        <v>-</v>
      </c>
      <c r="D16" s="70" t="str">
        <f>IF(AO3="","",AO3)</f>
        <v/>
      </c>
      <c r="E16" s="68" t="str">
        <f>IF(AQ4="","",AQ4)</f>
        <v/>
      </c>
      <c r="F16" s="97" t="str">
        <f t="shared" si="21"/>
        <v>-</v>
      </c>
      <c r="G16" s="70" t="str">
        <f>IF(AO4="","",AO4)</f>
        <v/>
      </c>
      <c r="H16" s="69" t="str">
        <f>IF(AQ5="","",AQ5)</f>
        <v/>
      </c>
      <c r="I16" s="97" t="str">
        <f t="shared" si="22"/>
        <v>-</v>
      </c>
      <c r="J16" s="69" t="str">
        <f>IF(AO5="","",AO5)</f>
        <v/>
      </c>
      <c r="K16" s="68" t="str">
        <f>IF(AQ6="","",AQ6)</f>
        <v/>
      </c>
      <c r="L16" s="97" t="str">
        <f t="shared" si="23"/>
        <v>-</v>
      </c>
      <c r="M16" s="70" t="str">
        <f>IF(AO6="","",AO6)</f>
        <v/>
      </c>
      <c r="N16" s="69" t="str">
        <f>IF(AQ7="","",AQ7)</f>
        <v/>
      </c>
      <c r="O16" s="97" t="str">
        <f t="shared" si="24"/>
        <v>-</v>
      </c>
      <c r="P16" s="69" t="str">
        <f>IF(AO7="","",AO7)</f>
        <v/>
      </c>
      <c r="Q16" s="68" t="str">
        <f>IF(AQ8="","",AQ8)</f>
        <v/>
      </c>
      <c r="R16" s="97" t="str">
        <f t="shared" si="25"/>
        <v>-</v>
      </c>
      <c r="S16" s="70" t="str">
        <f>IF(AO8="","",AO8)</f>
        <v/>
      </c>
      <c r="T16" s="68" t="str">
        <f>IF(AQ9="","",AQ9)</f>
        <v/>
      </c>
      <c r="U16" s="97" t="str">
        <f t="shared" si="26"/>
        <v>-</v>
      </c>
      <c r="V16" s="69" t="str">
        <f>IF(AO9="","",AO9)</f>
        <v/>
      </c>
      <c r="W16" s="68" t="str">
        <f>IF(AQ10="","",AQ10)</f>
        <v/>
      </c>
      <c r="X16" s="97" t="str">
        <f t="shared" si="27"/>
        <v>-</v>
      </c>
      <c r="Y16" s="70" t="str">
        <f>IF(AO10="","",AO10)</f>
        <v/>
      </c>
      <c r="Z16" s="68" t="str">
        <f>IF(AQ11="","",AQ11)</f>
        <v/>
      </c>
      <c r="AA16" s="97" t="str">
        <f t="shared" si="28"/>
        <v>-</v>
      </c>
      <c r="AB16" s="69" t="str">
        <f>IF(AO11="","",AO11)</f>
        <v/>
      </c>
      <c r="AC16" s="68" t="str">
        <f>IF(AQ12="","",AQ12)</f>
        <v/>
      </c>
      <c r="AD16" s="97" t="str">
        <f t="shared" si="29"/>
        <v>-</v>
      </c>
      <c r="AE16" s="70" t="str">
        <f>IF(AO12="","",AO12)</f>
        <v/>
      </c>
      <c r="AF16" s="69" t="str">
        <f>IF(AQ13="","",AQ13)</f>
        <v/>
      </c>
      <c r="AG16" s="125" t="str">
        <f t="shared" si="30"/>
        <v>-</v>
      </c>
      <c r="AH16" s="107" t="str">
        <f>IF(AO13="","",AO13)</f>
        <v/>
      </c>
      <c r="AI16" s="68" t="str">
        <f>IF(AQ14="","",AQ14)</f>
        <v/>
      </c>
      <c r="AJ16" s="125" t="str">
        <f t="shared" si="31"/>
        <v>-</v>
      </c>
      <c r="AK16" s="105" t="str">
        <f>IF(AO14="","",AO14)</f>
        <v/>
      </c>
      <c r="AL16" s="69" t="str">
        <f>IF(AQ15="","",AQ15)</f>
        <v/>
      </c>
      <c r="AM16" s="125" t="str">
        <f>IF(AL16="","-",IF(AL16&gt;AN16,"○",IF(AL16&lt;AN16,"●","△")))</f>
        <v>-</v>
      </c>
      <c r="AN16" s="105" t="str">
        <f>IF(AO15="","",AO15)</f>
        <v/>
      </c>
      <c r="AO16" s="173"/>
      <c r="AP16" s="191" t="s">
        <v>97</v>
      </c>
      <c r="AQ16" s="167"/>
      <c r="AR16" s="104"/>
      <c r="AS16" s="97" t="str">
        <f t="shared" si="8"/>
        <v>-</v>
      </c>
      <c r="AT16" s="105"/>
      <c r="AU16" s="74" t="s">
        <v>512</v>
      </c>
      <c r="AV16" s="163">
        <f t="shared" si="14"/>
        <v>0</v>
      </c>
      <c r="AW16" s="163">
        <f t="shared" si="15"/>
        <v>0</v>
      </c>
      <c r="AX16" s="163">
        <f t="shared" si="16"/>
        <v>0</v>
      </c>
      <c r="AY16" s="163">
        <f t="shared" si="17"/>
        <v>0</v>
      </c>
      <c r="AZ16" s="163">
        <f t="shared" si="18"/>
        <v>0</v>
      </c>
      <c r="BA16" s="163">
        <f t="shared" si="19"/>
        <v>0</v>
      </c>
      <c r="BB16" s="163">
        <f t="shared" si="9"/>
        <v>0</v>
      </c>
      <c r="BC16" s="165">
        <f t="shared" si="10"/>
        <v>0</v>
      </c>
      <c r="BD16" s="101">
        <f t="shared" si="11"/>
        <v>1</v>
      </c>
      <c r="BE16" s="2">
        <f t="shared" si="12"/>
        <v>0</v>
      </c>
      <c r="BF16" s="2"/>
      <c r="BG16" s="146" t="e">
        <f t="shared" si="20"/>
        <v>#DIV/0!</v>
      </c>
      <c r="BI16" s="38"/>
      <c r="BJ16" s="38"/>
      <c r="BK16" s="38"/>
    </row>
    <row r="17" spans="1:63" ht="13.5" customHeight="1">
      <c r="A17">
        <v>15</v>
      </c>
      <c r="B17" s="68" t="str">
        <f>IF(AT3="","",AT3)</f>
        <v/>
      </c>
      <c r="C17" s="125" t="str">
        <f t="shared" si="13"/>
        <v>-</v>
      </c>
      <c r="D17" s="70" t="str">
        <f>IF(AR3="","",AR3)</f>
        <v/>
      </c>
      <c r="E17" s="68" t="str">
        <f>IF(AT4="","",AT4)</f>
        <v/>
      </c>
      <c r="F17" s="125" t="str">
        <f t="shared" si="21"/>
        <v>-</v>
      </c>
      <c r="G17" s="70" t="str">
        <f>IF(AR4="","",AR4)</f>
        <v/>
      </c>
      <c r="H17" s="69" t="str">
        <f>IF(AT5="","",AT5)</f>
        <v/>
      </c>
      <c r="I17" s="125" t="str">
        <f t="shared" si="22"/>
        <v>-</v>
      </c>
      <c r="J17" s="69" t="str">
        <f>IF(AR5="","",AR5)</f>
        <v/>
      </c>
      <c r="K17" s="68" t="str">
        <f>IF(AT6="","",AT6)</f>
        <v/>
      </c>
      <c r="L17" s="125" t="str">
        <f t="shared" si="23"/>
        <v>-</v>
      </c>
      <c r="M17" s="70" t="str">
        <f>IF(AR6="","",AR6)</f>
        <v/>
      </c>
      <c r="N17" s="69" t="str">
        <f>IF(AT7="","",AT7)</f>
        <v/>
      </c>
      <c r="O17" s="125" t="str">
        <f t="shared" si="24"/>
        <v>-</v>
      </c>
      <c r="P17" s="69" t="str">
        <f>IF(AR7="","",AR7)</f>
        <v/>
      </c>
      <c r="Q17" s="68" t="str">
        <f>IF(AT8="","",AT8)</f>
        <v/>
      </c>
      <c r="R17" s="125" t="str">
        <f t="shared" si="25"/>
        <v>-</v>
      </c>
      <c r="S17" s="70" t="str">
        <f>IF(AR8="","",AR8)</f>
        <v/>
      </c>
      <c r="T17" s="68" t="str">
        <f>IF(AT9="","",AT9)</f>
        <v/>
      </c>
      <c r="U17" s="125" t="str">
        <f>IF(T17="","-",IF(T17&gt;V17,"○",IF(T17&lt;V17,"●","△")))</f>
        <v>-</v>
      </c>
      <c r="V17" s="69" t="str">
        <f>IF(AR9="","",AR9)</f>
        <v/>
      </c>
      <c r="W17" s="68" t="str">
        <f>IF(AT10="","",AT10)</f>
        <v/>
      </c>
      <c r="X17" s="125" t="str">
        <f>IF(W17="","-",IF(W17&gt;Y17,"○",IF(W17&lt;Y17,"●","△")))</f>
        <v>-</v>
      </c>
      <c r="Y17" s="70" t="str">
        <f>IF(AR10="","",AR10)</f>
        <v/>
      </c>
      <c r="Z17" s="68" t="str">
        <f>IF(AT11="","",AT11)</f>
        <v/>
      </c>
      <c r="AA17" s="125" t="str">
        <f>IF(Z17="","-",IF(Z17&gt;AB17,"○",IF(Z17&lt;AB17,"●","△")))</f>
        <v>-</v>
      </c>
      <c r="AB17" s="69" t="str">
        <f>IF(AR11="","",AR11)</f>
        <v/>
      </c>
      <c r="AC17" s="68" t="str">
        <f>IF(AT12="","",AT12)</f>
        <v/>
      </c>
      <c r="AD17" s="125" t="str">
        <f>IF(AC17="","-",IF(AC17&gt;AE17,"○",IF(AC17&lt;AE17,"●","△")))</f>
        <v>-</v>
      </c>
      <c r="AE17" s="70" t="str">
        <f>IF(AR12="","",AR12)</f>
        <v/>
      </c>
      <c r="AF17" s="69" t="str">
        <f>IF(AT13="","",AT13)</f>
        <v/>
      </c>
      <c r="AG17" s="125" t="str">
        <f>IF(AF17="","-",IF(AF17&gt;AH17,"○",IF(AF17&lt;AH17,"●","△")))</f>
        <v>-</v>
      </c>
      <c r="AH17" s="69" t="str">
        <f>IF(AR13="","",AR13)</f>
        <v/>
      </c>
      <c r="AI17" s="68" t="str">
        <f>IF(AT14="","",AT14)</f>
        <v/>
      </c>
      <c r="AJ17" s="125" t="str">
        <f>IF(AI17="","-",IF(AI17&gt;AK17,"○",IF(AI17&lt;AK17,"●","△")))</f>
        <v>-</v>
      </c>
      <c r="AK17" s="70" t="str">
        <f>IF(AR14="","",AR14)</f>
        <v/>
      </c>
      <c r="AL17" s="69" t="str">
        <f>IF(AT15="","",AT15)</f>
        <v/>
      </c>
      <c r="AM17" s="125" t="str">
        <f>IF(AL17="","-",IF(AL17&gt;AN17,"○",IF(AL17&lt;AN17,"●","△")))</f>
        <v>-</v>
      </c>
      <c r="AN17" s="274" t="str">
        <f>IF(AR15="","",AR15)</f>
        <v/>
      </c>
      <c r="AO17" s="69" t="str">
        <f>IF(AT16="","",AT16)</f>
        <v/>
      </c>
      <c r="AP17" s="125" t="str">
        <f>IF(AO17="","-",IF(AO17&gt;AQ17,"○",IF(AO17&lt;AQ17,"●","△")))</f>
        <v>-</v>
      </c>
      <c r="AQ17" s="274" t="str">
        <f>IF(AR16="","",AR16)</f>
        <v/>
      </c>
      <c r="AR17" s="173"/>
      <c r="AS17" s="191" t="s">
        <v>97</v>
      </c>
      <c r="AT17" s="173"/>
      <c r="AU17" s="74" t="s">
        <v>513</v>
      </c>
      <c r="AV17" s="163">
        <f t="shared" si="14"/>
        <v>0</v>
      </c>
      <c r="AW17" s="163">
        <f t="shared" si="15"/>
        <v>0</v>
      </c>
      <c r="AX17" s="163">
        <f t="shared" si="16"/>
        <v>0</v>
      </c>
      <c r="AY17" s="163">
        <f t="shared" si="17"/>
        <v>0</v>
      </c>
      <c r="AZ17" s="163">
        <f t="shared" si="18"/>
        <v>0</v>
      </c>
      <c r="BA17" s="163">
        <f t="shared" si="19"/>
        <v>0</v>
      </c>
      <c r="BB17" s="163">
        <f t="shared" si="9"/>
        <v>0</v>
      </c>
      <c r="BC17" s="165">
        <f t="shared" ref="BC17" si="32">AW17*3+AY17*1-AV32</f>
        <v>0</v>
      </c>
      <c r="BD17" s="101">
        <f>RANK(BE17,$BE$3:$BE$17)</f>
        <v>1</v>
      </c>
      <c r="BE17" s="2">
        <f t="shared" si="12"/>
        <v>0</v>
      </c>
      <c r="BG17" s="146" t="e">
        <f t="shared" si="20"/>
        <v>#DIV/0!</v>
      </c>
      <c r="BI17" s="38"/>
      <c r="BJ17" s="38"/>
      <c r="BK17" s="38"/>
    </row>
    <row r="18" spans="1:63" ht="13.5" customHeight="1">
      <c r="A18" s="271"/>
      <c r="J18" s="33"/>
      <c r="AU18" s="30" t="s">
        <v>108</v>
      </c>
      <c r="AV18" s="181">
        <f>SUM(AV3:AV17)/2</f>
        <v>0</v>
      </c>
      <c r="AW18" s="181">
        <f t="shared" ref="AW18:AY18" si="33">SUM(AW3:AW17)</f>
        <v>0</v>
      </c>
      <c r="AX18" s="181">
        <f t="shared" si="33"/>
        <v>0</v>
      </c>
      <c r="AY18" s="181">
        <f t="shared" si="33"/>
        <v>0</v>
      </c>
      <c r="AZ18" s="181">
        <f>SUM(AZ3:AZ17)</f>
        <v>0</v>
      </c>
      <c r="BA18" s="181">
        <f>SUM(BA3:BA17)</f>
        <v>0</v>
      </c>
      <c r="BB18" s="181">
        <f t="shared" si="9"/>
        <v>0</v>
      </c>
      <c r="BE18" s="2"/>
    </row>
    <row r="19" spans="1:63" ht="13.5" customHeight="1">
      <c r="A19" s="271"/>
      <c r="P19" s="76"/>
      <c r="AU19" s="180"/>
      <c r="AV19" s="183"/>
      <c r="BE19" s="2"/>
    </row>
    <row r="20" spans="1:63" ht="13.5" customHeight="1">
      <c r="A20" s="271"/>
      <c r="B20" s="2" t="s">
        <v>109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82"/>
      <c r="AV20" s="51"/>
      <c r="AW20" s="2"/>
      <c r="AX20" s="2"/>
      <c r="AY20" s="2"/>
      <c r="AZ20" s="2"/>
      <c r="BA20" s="2"/>
      <c r="BB20" s="2"/>
      <c r="BC20" s="2"/>
      <c r="BD20" s="2"/>
      <c r="BE20" s="2"/>
    </row>
    <row r="21" spans="1:63" ht="13.5" customHeight="1">
      <c r="A21" s="271"/>
      <c r="B21" s="2">
        <f>B3</f>
        <v>0</v>
      </c>
      <c r="C21" s="2">
        <f>E3</f>
        <v>0</v>
      </c>
      <c r="D21" s="2">
        <f>H3</f>
        <v>0</v>
      </c>
      <c r="E21" s="2">
        <f>K3</f>
        <v>0</v>
      </c>
      <c r="F21" s="2">
        <f>N3</f>
        <v>0</v>
      </c>
      <c r="G21" s="2">
        <f>Q3</f>
        <v>0</v>
      </c>
      <c r="H21" s="2">
        <f>T3</f>
        <v>0</v>
      </c>
      <c r="I21" s="2">
        <f>W3</f>
        <v>0</v>
      </c>
      <c r="J21" s="2">
        <f>Z3</f>
        <v>0</v>
      </c>
      <c r="K21" s="2">
        <f>AC3</f>
        <v>0</v>
      </c>
      <c r="L21" s="2">
        <f>AF3</f>
        <v>0</v>
      </c>
      <c r="M21" s="2">
        <f>AI3</f>
        <v>0</v>
      </c>
      <c r="N21" s="2">
        <f>AL3</f>
        <v>0</v>
      </c>
      <c r="O21" s="2">
        <f>AO3</f>
        <v>0</v>
      </c>
      <c r="P21" s="2">
        <f>AR3</f>
        <v>0</v>
      </c>
      <c r="Q21" s="2"/>
      <c r="R21" s="2">
        <f>COUNTIF(B21:P21,"③")*3+SUM(B21:P21)</f>
        <v>0</v>
      </c>
      <c r="S21" s="2"/>
      <c r="T21" s="2"/>
      <c r="U21" s="2">
        <f>D3</f>
        <v>0</v>
      </c>
      <c r="V21" s="2">
        <f>G3</f>
        <v>0</v>
      </c>
      <c r="W21" s="2">
        <f>J3</f>
        <v>0</v>
      </c>
      <c r="X21" s="2">
        <f>M3</f>
        <v>0</v>
      </c>
      <c r="Y21" s="2">
        <f>P3</f>
        <v>0</v>
      </c>
      <c r="Z21" s="2">
        <f>S3</f>
        <v>0</v>
      </c>
      <c r="AA21" s="2">
        <f>V3</f>
        <v>0</v>
      </c>
      <c r="AB21" s="2">
        <f>Y3</f>
        <v>0</v>
      </c>
      <c r="AC21" s="2">
        <f>AB3</f>
        <v>0</v>
      </c>
      <c r="AD21" s="2">
        <f>AE3</f>
        <v>0</v>
      </c>
      <c r="AE21" s="2">
        <f>AH3</f>
        <v>0</v>
      </c>
      <c r="AF21" s="2">
        <f>AK3</f>
        <v>0</v>
      </c>
      <c r="AG21" s="2">
        <f>AN3</f>
        <v>0</v>
      </c>
      <c r="AH21" s="2">
        <f>AQ3</f>
        <v>0</v>
      </c>
      <c r="AI21" s="2">
        <f>AT3</f>
        <v>0</v>
      </c>
      <c r="AJ21" s="2"/>
      <c r="AK21" s="2">
        <f>COUNTIF(U21:AI21,"③")*3+SUM(U21:AI21)</f>
        <v>0</v>
      </c>
      <c r="AL21" s="2"/>
      <c r="AM21" s="2"/>
      <c r="AN21" s="2"/>
      <c r="AO21" s="2"/>
      <c r="AP21" s="2"/>
      <c r="AQ21" s="2"/>
      <c r="AR21" s="2"/>
      <c r="AS21" s="2"/>
      <c r="AT21" s="2"/>
      <c r="AU21" s="182"/>
      <c r="AV21" s="2">
        <f>COUNTIF(U21:AI21,"③")</f>
        <v>0</v>
      </c>
      <c r="AW21" s="2"/>
      <c r="AX21" s="2"/>
      <c r="AY21" s="2"/>
      <c r="AZ21" s="2"/>
      <c r="BA21" s="2"/>
      <c r="BB21" s="2"/>
      <c r="BC21" s="2"/>
      <c r="BD21" s="2"/>
      <c r="BE21" s="2"/>
    </row>
    <row r="22" spans="1:63" ht="13.5" customHeight="1">
      <c r="A22" s="271"/>
      <c r="B22" s="2" t="str">
        <f t="shared" ref="B22:B35" si="34">B4</f>
        <v/>
      </c>
      <c r="C22" s="2">
        <f t="shared" ref="C22:C35" si="35">E4</f>
        <v>0</v>
      </c>
      <c r="D22" s="2">
        <f t="shared" ref="D22:D35" si="36">H4</f>
        <v>0</v>
      </c>
      <c r="E22" s="2">
        <f t="shared" ref="E22:E35" si="37">K4</f>
        <v>0</v>
      </c>
      <c r="F22" s="2">
        <f t="shared" ref="F22:F35" si="38">N4</f>
        <v>0</v>
      </c>
      <c r="G22" s="2">
        <f t="shared" ref="G22:G35" si="39">Q4</f>
        <v>0</v>
      </c>
      <c r="H22" s="2">
        <f t="shared" ref="H22:H35" si="40">T4</f>
        <v>0</v>
      </c>
      <c r="I22" s="2">
        <f t="shared" ref="I22:I35" si="41">W4</f>
        <v>0</v>
      </c>
      <c r="J22" s="2">
        <f t="shared" ref="J22:J35" si="42">Z4</f>
        <v>0</v>
      </c>
      <c r="K22" s="2">
        <f t="shared" ref="K22:K35" si="43">AC4</f>
        <v>0</v>
      </c>
      <c r="L22" s="2">
        <f t="shared" ref="L22:L35" si="44">AF4</f>
        <v>0</v>
      </c>
      <c r="M22" s="2">
        <f t="shared" ref="M22:M35" si="45">AI4</f>
        <v>0</v>
      </c>
      <c r="N22" s="2">
        <f t="shared" ref="N22:N35" si="46">AL4</f>
        <v>0</v>
      </c>
      <c r="O22" s="2">
        <f t="shared" ref="O22:O35" si="47">AO4</f>
        <v>0</v>
      </c>
      <c r="P22" s="2">
        <f t="shared" ref="P22:P35" si="48">AR4</f>
        <v>0</v>
      </c>
      <c r="Q22" s="2"/>
      <c r="R22" s="2">
        <f t="shared" ref="R22:R35" si="49">COUNTIF(B22:P22,"③")*3+SUM(B22:P22)</f>
        <v>0</v>
      </c>
      <c r="S22" s="2"/>
      <c r="T22" s="2"/>
      <c r="U22" s="2" t="str">
        <f>D4</f>
        <v/>
      </c>
      <c r="V22" s="2">
        <f>G4</f>
        <v>0</v>
      </c>
      <c r="W22" s="2">
        <f>J4</f>
        <v>0</v>
      </c>
      <c r="X22" s="2">
        <f>M4</f>
        <v>0</v>
      </c>
      <c r="Y22" s="2">
        <f>P4</f>
        <v>0</v>
      </c>
      <c r="Z22" s="2">
        <f>S4</f>
        <v>0</v>
      </c>
      <c r="AA22" s="2">
        <f>V4</f>
        <v>0</v>
      </c>
      <c r="AB22" s="2">
        <f>Y4</f>
        <v>0</v>
      </c>
      <c r="AC22" s="2">
        <f>AB4</f>
        <v>0</v>
      </c>
      <c r="AD22" s="2">
        <f>AE4</f>
        <v>0</v>
      </c>
      <c r="AE22" s="2">
        <f>AH4</f>
        <v>0</v>
      </c>
      <c r="AF22" s="2">
        <f>AK4</f>
        <v>0</v>
      </c>
      <c r="AG22" s="2">
        <f>AN4</f>
        <v>0</v>
      </c>
      <c r="AH22" s="2">
        <f>AQ4</f>
        <v>0</v>
      </c>
      <c r="AI22" s="2">
        <f>AT4</f>
        <v>0</v>
      </c>
      <c r="AJ22" s="2"/>
      <c r="AK22" s="2">
        <f t="shared" ref="AK22:AK35" si="50">COUNTIF(U22:AI22,"③")*3+SUM(U22:AI22)</f>
        <v>0</v>
      </c>
      <c r="AL22" s="2"/>
      <c r="AM22" s="2"/>
      <c r="AN22" s="2"/>
      <c r="AO22" s="2"/>
      <c r="AP22" s="2"/>
      <c r="AQ22" s="2"/>
      <c r="AR22" s="2"/>
      <c r="AS22" s="2"/>
      <c r="AT22" s="2"/>
      <c r="AU22" s="182"/>
      <c r="AV22" s="2">
        <f t="shared" ref="AV22:AV35" si="51">COUNTIF(U22:AI22,"③")</f>
        <v>0</v>
      </c>
      <c r="AW22" s="2"/>
      <c r="AX22" s="2"/>
      <c r="AY22" s="2"/>
      <c r="AZ22" s="2"/>
      <c r="BA22" s="2"/>
      <c r="BB22" s="2"/>
      <c r="BC22" s="2"/>
      <c r="BD22" s="2"/>
      <c r="BE22" s="2"/>
    </row>
    <row r="23" spans="1:63" ht="13.5" customHeight="1">
      <c r="A23" s="271"/>
      <c r="B23" s="2" t="str">
        <f t="shared" si="34"/>
        <v/>
      </c>
      <c r="C23" s="2" t="str">
        <f t="shared" si="35"/>
        <v/>
      </c>
      <c r="D23" s="2">
        <f t="shared" si="36"/>
        <v>0</v>
      </c>
      <c r="E23" s="2">
        <f t="shared" si="37"/>
        <v>0</v>
      </c>
      <c r="F23" s="2">
        <f t="shared" si="38"/>
        <v>0</v>
      </c>
      <c r="G23" s="2">
        <f t="shared" si="39"/>
        <v>0</v>
      </c>
      <c r="H23" s="2">
        <f t="shared" si="40"/>
        <v>0</v>
      </c>
      <c r="I23" s="2">
        <f t="shared" si="41"/>
        <v>0</v>
      </c>
      <c r="J23" s="2">
        <f t="shared" si="42"/>
        <v>0</v>
      </c>
      <c r="K23" s="2">
        <f t="shared" si="43"/>
        <v>0</v>
      </c>
      <c r="L23" s="2">
        <f t="shared" si="44"/>
        <v>0</v>
      </c>
      <c r="M23" s="2">
        <f t="shared" si="45"/>
        <v>0</v>
      </c>
      <c r="N23" s="2">
        <f t="shared" si="46"/>
        <v>0</v>
      </c>
      <c r="O23" s="2">
        <f t="shared" si="47"/>
        <v>0</v>
      </c>
      <c r="P23" s="2">
        <f t="shared" si="48"/>
        <v>0</v>
      </c>
      <c r="Q23" s="2"/>
      <c r="R23" s="2">
        <f t="shared" si="49"/>
        <v>0</v>
      </c>
      <c r="S23" s="2"/>
      <c r="T23" s="2"/>
      <c r="U23" s="2" t="str">
        <f>D5</f>
        <v/>
      </c>
      <c r="V23" s="2" t="str">
        <f>G5</f>
        <v/>
      </c>
      <c r="W23" s="2">
        <f>J5</f>
        <v>0</v>
      </c>
      <c r="X23" s="2">
        <f>M5</f>
        <v>0</v>
      </c>
      <c r="Y23" s="2">
        <f>P5</f>
        <v>0</v>
      </c>
      <c r="Z23" s="2">
        <f>S5</f>
        <v>0</v>
      </c>
      <c r="AA23" s="2">
        <f>V5</f>
        <v>0</v>
      </c>
      <c r="AB23" s="2">
        <f>Y5</f>
        <v>0</v>
      </c>
      <c r="AC23" s="2">
        <f>AB5</f>
        <v>0</v>
      </c>
      <c r="AD23" s="2">
        <f>AE5</f>
        <v>0</v>
      </c>
      <c r="AE23" s="2">
        <f>AH5</f>
        <v>0</v>
      </c>
      <c r="AF23" s="2">
        <f>AK5</f>
        <v>0</v>
      </c>
      <c r="AG23" s="2">
        <f>AN5</f>
        <v>0</v>
      </c>
      <c r="AH23" s="2">
        <f>AQ5</f>
        <v>0</v>
      </c>
      <c r="AI23" s="2">
        <f>AT5</f>
        <v>0</v>
      </c>
      <c r="AJ23" s="2"/>
      <c r="AK23" s="2">
        <f t="shared" si="50"/>
        <v>0</v>
      </c>
      <c r="AL23" s="2"/>
      <c r="AM23" s="2"/>
      <c r="AN23" s="2"/>
      <c r="AO23" s="2"/>
      <c r="AP23" s="2"/>
      <c r="AQ23" s="2"/>
      <c r="AR23" s="2"/>
      <c r="AS23" s="2"/>
      <c r="AT23" s="2"/>
      <c r="AU23" s="182"/>
      <c r="AV23" s="2">
        <f t="shared" si="51"/>
        <v>0</v>
      </c>
      <c r="AW23" s="2"/>
      <c r="AX23" s="2"/>
      <c r="AY23" s="2"/>
      <c r="AZ23" s="2"/>
      <c r="BA23" s="2"/>
      <c r="BB23" s="2"/>
      <c r="BC23" s="2"/>
      <c r="BD23" s="2"/>
      <c r="BE23" s="2"/>
    </row>
    <row r="24" spans="1:63" ht="13.5" customHeight="1">
      <c r="A24" s="271"/>
      <c r="B24" s="2" t="str">
        <f t="shared" si="34"/>
        <v/>
      </c>
      <c r="C24" s="2" t="str">
        <f t="shared" si="35"/>
        <v/>
      </c>
      <c r="D24" s="2" t="str">
        <f t="shared" si="36"/>
        <v/>
      </c>
      <c r="E24" s="2">
        <f t="shared" si="37"/>
        <v>0</v>
      </c>
      <c r="F24" s="2">
        <f t="shared" si="38"/>
        <v>0</v>
      </c>
      <c r="G24" s="2">
        <f t="shared" si="39"/>
        <v>0</v>
      </c>
      <c r="H24" s="2">
        <f t="shared" si="40"/>
        <v>0</v>
      </c>
      <c r="I24" s="2">
        <f t="shared" si="41"/>
        <v>0</v>
      </c>
      <c r="J24" s="2">
        <f t="shared" si="42"/>
        <v>0</v>
      </c>
      <c r="K24" s="2">
        <f t="shared" si="43"/>
        <v>0</v>
      </c>
      <c r="L24" s="2">
        <f t="shared" si="44"/>
        <v>0</v>
      </c>
      <c r="M24" s="2">
        <f t="shared" si="45"/>
        <v>0</v>
      </c>
      <c r="N24" s="2">
        <f t="shared" si="46"/>
        <v>0</v>
      </c>
      <c r="O24" s="2">
        <f t="shared" si="47"/>
        <v>0</v>
      </c>
      <c r="P24" s="2">
        <f t="shared" si="48"/>
        <v>0</v>
      </c>
      <c r="Q24" s="2"/>
      <c r="R24" s="2">
        <f t="shared" si="49"/>
        <v>0</v>
      </c>
      <c r="S24" s="2"/>
      <c r="T24" s="2"/>
      <c r="U24" s="2" t="str">
        <f>D6</f>
        <v/>
      </c>
      <c r="V24" s="2" t="str">
        <f>G6</f>
        <v/>
      </c>
      <c r="W24" s="2" t="str">
        <f>J6</f>
        <v/>
      </c>
      <c r="X24" s="2">
        <f>M6</f>
        <v>0</v>
      </c>
      <c r="Y24" s="2">
        <f>P6</f>
        <v>0</v>
      </c>
      <c r="Z24" s="2">
        <f>S6</f>
        <v>0</v>
      </c>
      <c r="AA24" s="2">
        <f>V6</f>
        <v>0</v>
      </c>
      <c r="AB24" s="2">
        <f>Y6</f>
        <v>0</v>
      </c>
      <c r="AC24" s="2">
        <f>AB6</f>
        <v>0</v>
      </c>
      <c r="AD24" s="2">
        <f>AE6</f>
        <v>0</v>
      </c>
      <c r="AE24" s="2">
        <f>AH6</f>
        <v>0</v>
      </c>
      <c r="AF24" s="2">
        <f>AK6</f>
        <v>0</v>
      </c>
      <c r="AG24" s="2">
        <f>AN6</f>
        <v>0</v>
      </c>
      <c r="AH24" s="2">
        <f>AQ6</f>
        <v>0</v>
      </c>
      <c r="AI24" s="2">
        <f>AT6</f>
        <v>0</v>
      </c>
      <c r="AJ24" s="2"/>
      <c r="AK24" s="2">
        <f t="shared" si="50"/>
        <v>0</v>
      </c>
      <c r="AL24" s="2"/>
      <c r="AM24" s="2"/>
      <c r="AN24" s="2"/>
      <c r="AO24" s="2"/>
      <c r="AP24" s="2"/>
      <c r="AQ24" s="2"/>
      <c r="AR24" s="2"/>
      <c r="AS24" s="2"/>
      <c r="AT24" s="2"/>
      <c r="AU24" s="182"/>
      <c r="AV24" s="2">
        <f t="shared" si="51"/>
        <v>0</v>
      </c>
      <c r="AW24" s="2"/>
      <c r="AX24" s="2"/>
      <c r="AY24" s="2"/>
      <c r="AZ24" s="2"/>
      <c r="BA24" s="2"/>
      <c r="BB24" s="2"/>
      <c r="BC24" s="2"/>
      <c r="BD24" s="2"/>
      <c r="BE24" s="2"/>
    </row>
    <row r="25" spans="1:63" ht="13.5" customHeight="1">
      <c r="A25" s="271"/>
      <c r="B25" s="2" t="str">
        <f t="shared" si="34"/>
        <v/>
      </c>
      <c r="C25" s="2" t="str">
        <f t="shared" si="35"/>
        <v/>
      </c>
      <c r="D25" s="2" t="str">
        <f t="shared" si="36"/>
        <v/>
      </c>
      <c r="E25" s="2" t="str">
        <f t="shared" si="37"/>
        <v/>
      </c>
      <c r="F25" s="2">
        <f t="shared" si="38"/>
        <v>0</v>
      </c>
      <c r="G25" s="2">
        <f t="shared" si="39"/>
        <v>0</v>
      </c>
      <c r="H25" s="2">
        <f t="shared" si="40"/>
        <v>0</v>
      </c>
      <c r="I25" s="2">
        <f t="shared" si="41"/>
        <v>0</v>
      </c>
      <c r="J25" s="2">
        <f t="shared" si="42"/>
        <v>0</v>
      </c>
      <c r="K25" s="2">
        <f t="shared" si="43"/>
        <v>0</v>
      </c>
      <c r="L25" s="2">
        <f t="shared" si="44"/>
        <v>0</v>
      </c>
      <c r="M25" s="2">
        <f t="shared" si="45"/>
        <v>0</v>
      </c>
      <c r="N25" s="2">
        <f t="shared" si="46"/>
        <v>0</v>
      </c>
      <c r="O25" s="2">
        <f t="shared" si="47"/>
        <v>0</v>
      </c>
      <c r="P25" s="2">
        <f t="shared" si="48"/>
        <v>0</v>
      </c>
      <c r="Q25" s="2"/>
      <c r="R25" s="2">
        <f t="shared" si="49"/>
        <v>0</v>
      </c>
      <c r="S25" s="2"/>
      <c r="T25" s="2"/>
      <c r="U25" s="2" t="str">
        <f t="shared" ref="U25:U35" si="52">D7</f>
        <v/>
      </c>
      <c r="V25" s="2" t="str">
        <f t="shared" ref="V25:V35" si="53">G7</f>
        <v/>
      </c>
      <c r="W25" s="2" t="str">
        <f t="shared" ref="W25:W35" si="54">J7</f>
        <v/>
      </c>
      <c r="X25" s="2" t="str">
        <f t="shared" ref="X25:X35" si="55">M7</f>
        <v/>
      </c>
      <c r="Y25" s="2">
        <f t="shared" ref="Y25:Y35" si="56">P7</f>
        <v>0</v>
      </c>
      <c r="Z25" s="2">
        <f t="shared" ref="Z25:Z35" si="57">S7</f>
        <v>0</v>
      </c>
      <c r="AA25" s="2">
        <f t="shared" ref="AA25:AA35" si="58">V7</f>
        <v>0</v>
      </c>
      <c r="AB25" s="2">
        <f t="shared" ref="AB25:AB35" si="59">Y7</f>
        <v>0</v>
      </c>
      <c r="AC25" s="2">
        <f t="shared" ref="AC25:AC35" si="60">AB7</f>
        <v>0</v>
      </c>
      <c r="AD25" s="2">
        <f t="shared" ref="AD25:AD35" si="61">AE7</f>
        <v>0</v>
      </c>
      <c r="AE25" s="2">
        <f t="shared" ref="AE25:AE35" si="62">AH7</f>
        <v>0</v>
      </c>
      <c r="AF25" s="2">
        <f t="shared" ref="AF25:AF35" si="63">AK7</f>
        <v>0</v>
      </c>
      <c r="AG25" s="2">
        <f t="shared" ref="AG25:AG35" si="64">AN7</f>
        <v>0</v>
      </c>
      <c r="AH25" s="2">
        <f t="shared" ref="AH25:AH35" si="65">AQ7</f>
        <v>0</v>
      </c>
      <c r="AI25" s="2">
        <f t="shared" ref="AI25:AI35" si="66">AT7</f>
        <v>0</v>
      </c>
      <c r="AJ25" s="2"/>
      <c r="AK25" s="2">
        <f t="shared" si="50"/>
        <v>0</v>
      </c>
      <c r="AL25" s="2"/>
      <c r="AM25" s="2"/>
      <c r="AN25" s="2"/>
      <c r="AO25" s="2"/>
      <c r="AP25" s="2"/>
      <c r="AQ25" s="2"/>
      <c r="AR25" s="2"/>
      <c r="AS25" s="2"/>
      <c r="AT25" s="2"/>
      <c r="AU25" s="182"/>
      <c r="AV25" s="2">
        <f t="shared" si="51"/>
        <v>0</v>
      </c>
      <c r="AW25" s="2"/>
      <c r="AX25" s="2"/>
      <c r="AY25" s="2"/>
      <c r="AZ25" s="2"/>
      <c r="BA25" s="2"/>
      <c r="BB25" s="2"/>
      <c r="BC25" s="2"/>
      <c r="BD25" s="2"/>
      <c r="BE25" s="2"/>
    </row>
    <row r="26" spans="1:63" ht="13.5" customHeight="1">
      <c r="A26" s="271"/>
      <c r="B26" s="2" t="str">
        <f t="shared" si="34"/>
        <v/>
      </c>
      <c r="C26" s="2" t="str">
        <f t="shared" si="35"/>
        <v/>
      </c>
      <c r="D26" s="2" t="str">
        <f t="shared" si="36"/>
        <v/>
      </c>
      <c r="E26" s="2" t="str">
        <f t="shared" si="37"/>
        <v/>
      </c>
      <c r="F26" s="2" t="str">
        <f t="shared" si="38"/>
        <v/>
      </c>
      <c r="G26" s="2">
        <f t="shared" si="39"/>
        <v>0</v>
      </c>
      <c r="H26" s="2">
        <f t="shared" si="40"/>
        <v>0</v>
      </c>
      <c r="I26" s="2">
        <f t="shared" si="41"/>
        <v>0</v>
      </c>
      <c r="J26" s="2">
        <f t="shared" si="42"/>
        <v>0</v>
      </c>
      <c r="K26" s="2">
        <f t="shared" si="43"/>
        <v>0</v>
      </c>
      <c r="L26" s="2">
        <f t="shared" si="44"/>
        <v>0</v>
      </c>
      <c r="M26" s="2">
        <f t="shared" si="45"/>
        <v>0</v>
      </c>
      <c r="N26" s="2">
        <f t="shared" si="46"/>
        <v>0</v>
      </c>
      <c r="O26" s="2">
        <f t="shared" si="47"/>
        <v>0</v>
      </c>
      <c r="P26" s="2">
        <f t="shared" si="48"/>
        <v>0</v>
      </c>
      <c r="Q26" s="2"/>
      <c r="R26" s="2">
        <f t="shared" si="49"/>
        <v>0</v>
      </c>
      <c r="S26" s="2"/>
      <c r="T26" s="2"/>
      <c r="U26" s="2" t="str">
        <f t="shared" si="52"/>
        <v/>
      </c>
      <c r="V26" s="2" t="str">
        <f t="shared" si="53"/>
        <v/>
      </c>
      <c r="W26" s="2" t="str">
        <f t="shared" si="54"/>
        <v/>
      </c>
      <c r="X26" s="2" t="str">
        <f t="shared" si="55"/>
        <v/>
      </c>
      <c r="Y26" s="2" t="str">
        <f t="shared" si="56"/>
        <v/>
      </c>
      <c r="Z26" s="2">
        <f t="shared" si="57"/>
        <v>0</v>
      </c>
      <c r="AA26" s="2">
        <f t="shared" si="58"/>
        <v>0</v>
      </c>
      <c r="AB26" s="2">
        <f t="shared" si="59"/>
        <v>0</v>
      </c>
      <c r="AC26" s="2">
        <f t="shared" si="60"/>
        <v>0</v>
      </c>
      <c r="AD26" s="2">
        <f t="shared" si="61"/>
        <v>0</v>
      </c>
      <c r="AE26" s="2">
        <f t="shared" si="62"/>
        <v>0</v>
      </c>
      <c r="AF26" s="2">
        <f t="shared" si="63"/>
        <v>0</v>
      </c>
      <c r="AG26" s="2">
        <f t="shared" si="64"/>
        <v>0</v>
      </c>
      <c r="AH26" s="2">
        <f t="shared" si="65"/>
        <v>0</v>
      </c>
      <c r="AI26" s="2">
        <f t="shared" si="66"/>
        <v>0</v>
      </c>
      <c r="AJ26" s="2"/>
      <c r="AK26" s="2">
        <f t="shared" si="50"/>
        <v>0</v>
      </c>
      <c r="AL26" s="2"/>
      <c r="AM26" s="2"/>
      <c r="AN26" s="2"/>
      <c r="AO26" s="2"/>
      <c r="AP26" s="2"/>
      <c r="AQ26" s="2"/>
      <c r="AR26" s="2"/>
      <c r="AS26" s="2"/>
      <c r="AT26" s="2"/>
      <c r="AU26" s="182"/>
      <c r="AV26" s="2">
        <f t="shared" si="51"/>
        <v>0</v>
      </c>
      <c r="AW26" s="2"/>
      <c r="AX26" s="2"/>
      <c r="AY26" s="2"/>
      <c r="AZ26" s="2"/>
      <c r="BA26" s="2"/>
      <c r="BB26" s="2"/>
      <c r="BC26" s="2"/>
      <c r="BD26" s="2"/>
      <c r="BE26" s="2"/>
    </row>
    <row r="27" spans="1:63" ht="13.5" customHeight="1">
      <c r="A27" s="271"/>
      <c r="B27" s="2" t="str">
        <f t="shared" si="34"/>
        <v/>
      </c>
      <c r="C27" s="2" t="str">
        <f t="shared" si="35"/>
        <v/>
      </c>
      <c r="D27" s="2" t="str">
        <f t="shared" si="36"/>
        <v/>
      </c>
      <c r="E27" s="2" t="str">
        <f t="shared" si="37"/>
        <v/>
      </c>
      <c r="F27" s="2" t="str">
        <f t="shared" si="38"/>
        <v/>
      </c>
      <c r="G27" s="2" t="str">
        <f t="shared" si="39"/>
        <v/>
      </c>
      <c r="H27" s="2">
        <f t="shared" si="40"/>
        <v>0</v>
      </c>
      <c r="I27" s="2">
        <f t="shared" si="41"/>
        <v>0</v>
      </c>
      <c r="J27" s="2">
        <f t="shared" si="42"/>
        <v>0</v>
      </c>
      <c r="K27" s="2">
        <f t="shared" si="43"/>
        <v>0</v>
      </c>
      <c r="L27" s="2">
        <f t="shared" si="44"/>
        <v>0</v>
      </c>
      <c r="M27" s="2">
        <f t="shared" si="45"/>
        <v>0</v>
      </c>
      <c r="N27" s="2">
        <f t="shared" si="46"/>
        <v>0</v>
      </c>
      <c r="O27" s="2">
        <f t="shared" si="47"/>
        <v>0</v>
      </c>
      <c r="P27" s="2">
        <f t="shared" si="48"/>
        <v>0</v>
      </c>
      <c r="Q27" s="2"/>
      <c r="R27" s="2">
        <f t="shared" si="49"/>
        <v>0</v>
      </c>
      <c r="S27" s="2"/>
      <c r="T27" s="2"/>
      <c r="U27" s="2" t="str">
        <f t="shared" si="52"/>
        <v/>
      </c>
      <c r="V27" s="2" t="str">
        <f t="shared" si="53"/>
        <v/>
      </c>
      <c r="W27" s="2" t="str">
        <f t="shared" si="54"/>
        <v/>
      </c>
      <c r="X27" s="2" t="str">
        <f t="shared" si="55"/>
        <v/>
      </c>
      <c r="Y27" s="2" t="str">
        <f t="shared" si="56"/>
        <v/>
      </c>
      <c r="Z27" s="2" t="str">
        <f t="shared" si="57"/>
        <v/>
      </c>
      <c r="AA27" s="2">
        <f t="shared" si="58"/>
        <v>0</v>
      </c>
      <c r="AB27" s="2">
        <f t="shared" si="59"/>
        <v>0</v>
      </c>
      <c r="AC27" s="2">
        <f t="shared" si="60"/>
        <v>0</v>
      </c>
      <c r="AD27" s="2">
        <f t="shared" si="61"/>
        <v>0</v>
      </c>
      <c r="AE27" s="2">
        <f t="shared" si="62"/>
        <v>0</v>
      </c>
      <c r="AF27" s="2">
        <f t="shared" si="63"/>
        <v>0</v>
      </c>
      <c r="AG27" s="2">
        <f t="shared" si="64"/>
        <v>0</v>
      </c>
      <c r="AH27" s="2">
        <f t="shared" si="65"/>
        <v>0</v>
      </c>
      <c r="AI27" s="2">
        <f t="shared" si="66"/>
        <v>0</v>
      </c>
      <c r="AJ27" s="2"/>
      <c r="AK27" s="2">
        <f t="shared" si="50"/>
        <v>0</v>
      </c>
      <c r="AL27" s="2"/>
      <c r="AM27" s="2"/>
      <c r="AN27" s="2"/>
      <c r="AO27" s="2"/>
      <c r="AP27" s="2"/>
      <c r="AQ27" s="2"/>
      <c r="AR27" s="2"/>
      <c r="AS27" s="2"/>
      <c r="AT27" s="2"/>
      <c r="AU27" s="184"/>
      <c r="AV27" s="2">
        <f t="shared" si="51"/>
        <v>0</v>
      </c>
      <c r="AW27" s="2"/>
      <c r="AX27" s="2"/>
      <c r="AY27" s="2"/>
      <c r="AZ27" s="2"/>
      <c r="BA27" s="2"/>
      <c r="BB27" s="2"/>
      <c r="BC27" s="2"/>
      <c r="BD27" s="2"/>
      <c r="BE27" s="2"/>
    </row>
    <row r="28" spans="1:63" ht="13.5" customHeight="1">
      <c r="A28" s="271"/>
      <c r="B28" s="2" t="str">
        <f t="shared" si="34"/>
        <v/>
      </c>
      <c r="C28" s="2" t="str">
        <f t="shared" si="35"/>
        <v/>
      </c>
      <c r="D28" s="2" t="str">
        <f t="shared" si="36"/>
        <v/>
      </c>
      <c r="E28" s="2" t="str">
        <f t="shared" si="37"/>
        <v/>
      </c>
      <c r="F28" s="2" t="str">
        <f t="shared" si="38"/>
        <v/>
      </c>
      <c r="G28" s="2" t="str">
        <f t="shared" si="39"/>
        <v/>
      </c>
      <c r="H28" s="2" t="str">
        <f t="shared" si="40"/>
        <v/>
      </c>
      <c r="I28" s="2">
        <f t="shared" si="41"/>
        <v>0</v>
      </c>
      <c r="J28" s="2">
        <f t="shared" si="42"/>
        <v>0</v>
      </c>
      <c r="K28" s="2">
        <f t="shared" si="43"/>
        <v>0</v>
      </c>
      <c r="L28" s="2">
        <f t="shared" si="44"/>
        <v>0</v>
      </c>
      <c r="M28" s="2">
        <f t="shared" si="45"/>
        <v>0</v>
      </c>
      <c r="N28" s="2">
        <f t="shared" si="46"/>
        <v>0</v>
      </c>
      <c r="O28" s="2">
        <f t="shared" si="47"/>
        <v>0</v>
      </c>
      <c r="P28" s="2">
        <f t="shared" si="48"/>
        <v>0</v>
      </c>
      <c r="Q28" s="2"/>
      <c r="R28" s="2">
        <f t="shared" si="49"/>
        <v>0</v>
      </c>
      <c r="S28" s="2"/>
      <c r="T28" s="2"/>
      <c r="U28" s="2" t="str">
        <f t="shared" si="52"/>
        <v/>
      </c>
      <c r="V28" s="2" t="str">
        <f t="shared" si="53"/>
        <v/>
      </c>
      <c r="W28" s="2" t="str">
        <f t="shared" si="54"/>
        <v/>
      </c>
      <c r="X28" s="2" t="str">
        <f t="shared" si="55"/>
        <v/>
      </c>
      <c r="Y28" s="2" t="str">
        <f t="shared" si="56"/>
        <v/>
      </c>
      <c r="Z28" s="2" t="str">
        <f t="shared" si="57"/>
        <v/>
      </c>
      <c r="AA28" s="2" t="str">
        <f t="shared" si="58"/>
        <v/>
      </c>
      <c r="AB28" s="2">
        <f t="shared" si="59"/>
        <v>0</v>
      </c>
      <c r="AC28" s="2">
        <f t="shared" si="60"/>
        <v>0</v>
      </c>
      <c r="AD28" s="2">
        <f t="shared" si="61"/>
        <v>0</v>
      </c>
      <c r="AE28" s="2">
        <f t="shared" si="62"/>
        <v>0</v>
      </c>
      <c r="AF28" s="2">
        <f t="shared" si="63"/>
        <v>0</v>
      </c>
      <c r="AG28" s="2">
        <f t="shared" si="64"/>
        <v>0</v>
      </c>
      <c r="AH28" s="2">
        <f t="shared" si="65"/>
        <v>0</v>
      </c>
      <c r="AI28" s="2">
        <f t="shared" si="66"/>
        <v>0</v>
      </c>
      <c r="AJ28" s="2"/>
      <c r="AK28" s="2">
        <f t="shared" si="50"/>
        <v>0</v>
      </c>
      <c r="AL28" s="2"/>
      <c r="AM28" s="2"/>
      <c r="AN28" s="2"/>
      <c r="AO28" s="2"/>
      <c r="AP28" s="2"/>
      <c r="AQ28" s="2"/>
      <c r="AR28" s="2"/>
      <c r="AS28" s="2"/>
      <c r="AT28" s="2"/>
      <c r="AU28" s="182"/>
      <c r="AV28" s="2">
        <f t="shared" si="51"/>
        <v>0</v>
      </c>
      <c r="AW28" s="2"/>
      <c r="AX28" s="2"/>
      <c r="AY28" s="2"/>
      <c r="AZ28" s="2"/>
      <c r="BA28" s="2"/>
      <c r="BB28" s="2"/>
      <c r="BC28" s="2"/>
      <c r="BD28" s="2"/>
      <c r="BE28" s="2"/>
    </row>
    <row r="29" spans="1:63" ht="13.5" customHeight="1">
      <c r="A29" s="271"/>
      <c r="B29" s="2" t="str">
        <f t="shared" si="34"/>
        <v/>
      </c>
      <c r="C29" s="2" t="str">
        <f t="shared" si="35"/>
        <v/>
      </c>
      <c r="D29" s="2" t="str">
        <f t="shared" si="36"/>
        <v/>
      </c>
      <c r="E29" s="2" t="str">
        <f t="shared" si="37"/>
        <v/>
      </c>
      <c r="F29" s="2" t="str">
        <f t="shared" si="38"/>
        <v/>
      </c>
      <c r="G29" s="2" t="str">
        <f t="shared" si="39"/>
        <v/>
      </c>
      <c r="H29" s="2" t="str">
        <f t="shared" si="40"/>
        <v/>
      </c>
      <c r="I29" s="2" t="str">
        <f t="shared" si="41"/>
        <v/>
      </c>
      <c r="J29" s="2">
        <f t="shared" si="42"/>
        <v>0</v>
      </c>
      <c r="K29" s="2">
        <f t="shared" si="43"/>
        <v>0</v>
      </c>
      <c r="L29" s="2">
        <f t="shared" si="44"/>
        <v>0</v>
      </c>
      <c r="M29" s="2">
        <f t="shared" si="45"/>
        <v>0</v>
      </c>
      <c r="N29" s="2">
        <f t="shared" si="46"/>
        <v>0</v>
      </c>
      <c r="O29" s="2">
        <f t="shared" si="47"/>
        <v>0</v>
      </c>
      <c r="P29" s="2">
        <f t="shared" si="48"/>
        <v>0</v>
      </c>
      <c r="Q29" s="2"/>
      <c r="R29" s="2">
        <f t="shared" si="49"/>
        <v>0</v>
      </c>
      <c r="S29" s="2"/>
      <c r="T29" s="2"/>
      <c r="U29" s="2" t="str">
        <f t="shared" si="52"/>
        <v/>
      </c>
      <c r="V29" s="2" t="str">
        <f t="shared" si="53"/>
        <v/>
      </c>
      <c r="W29" s="2" t="str">
        <f t="shared" si="54"/>
        <v/>
      </c>
      <c r="X29" s="2" t="str">
        <f t="shared" si="55"/>
        <v/>
      </c>
      <c r="Y29" s="2" t="str">
        <f t="shared" si="56"/>
        <v/>
      </c>
      <c r="Z29" s="2" t="str">
        <f t="shared" si="57"/>
        <v/>
      </c>
      <c r="AA29" s="2" t="str">
        <f t="shared" si="58"/>
        <v/>
      </c>
      <c r="AB29" s="2" t="str">
        <f t="shared" si="59"/>
        <v/>
      </c>
      <c r="AC29" s="2">
        <f t="shared" si="60"/>
        <v>0</v>
      </c>
      <c r="AD29" s="2">
        <f t="shared" si="61"/>
        <v>0</v>
      </c>
      <c r="AE29" s="2">
        <f t="shared" si="62"/>
        <v>0</v>
      </c>
      <c r="AF29" s="2">
        <f t="shared" si="63"/>
        <v>0</v>
      </c>
      <c r="AG29" s="2">
        <f t="shared" si="64"/>
        <v>0</v>
      </c>
      <c r="AH29" s="2">
        <f t="shared" si="65"/>
        <v>0</v>
      </c>
      <c r="AI29" s="2">
        <f t="shared" si="66"/>
        <v>0</v>
      </c>
      <c r="AJ29" s="2"/>
      <c r="AK29" s="2">
        <f t="shared" si="50"/>
        <v>0</v>
      </c>
      <c r="AL29" s="2"/>
      <c r="AM29" s="2"/>
      <c r="AN29" s="2"/>
      <c r="AO29" s="2"/>
      <c r="AP29" s="2"/>
      <c r="AQ29" s="2"/>
      <c r="AR29" s="2"/>
      <c r="AS29" s="2"/>
      <c r="AT29" s="2"/>
      <c r="AU29" s="184"/>
      <c r="AV29" s="2">
        <f t="shared" si="51"/>
        <v>0</v>
      </c>
      <c r="AW29" s="2"/>
      <c r="AX29" s="2"/>
      <c r="AY29" s="2"/>
      <c r="AZ29" s="2"/>
      <c r="BA29" s="2"/>
      <c r="BB29" s="2"/>
      <c r="BC29" s="2"/>
      <c r="BD29" s="2"/>
      <c r="BE29" s="2"/>
    </row>
    <row r="30" spans="1:63" ht="13.5" customHeight="1">
      <c r="A30" s="271"/>
      <c r="B30" s="2" t="str">
        <f t="shared" si="34"/>
        <v/>
      </c>
      <c r="C30" s="2" t="str">
        <f t="shared" si="35"/>
        <v/>
      </c>
      <c r="D30" s="2" t="str">
        <f t="shared" si="36"/>
        <v/>
      </c>
      <c r="E30" s="2" t="str">
        <f t="shared" si="37"/>
        <v/>
      </c>
      <c r="F30" s="2" t="str">
        <f t="shared" si="38"/>
        <v/>
      </c>
      <c r="G30" s="2" t="str">
        <f t="shared" si="39"/>
        <v/>
      </c>
      <c r="H30" s="2" t="str">
        <f t="shared" si="40"/>
        <v/>
      </c>
      <c r="I30" s="2" t="str">
        <f t="shared" si="41"/>
        <v/>
      </c>
      <c r="J30" s="2" t="str">
        <f t="shared" si="42"/>
        <v/>
      </c>
      <c r="K30" s="2">
        <f t="shared" si="43"/>
        <v>0</v>
      </c>
      <c r="L30" s="2">
        <f t="shared" si="44"/>
        <v>0</v>
      </c>
      <c r="M30" s="2">
        <f t="shared" si="45"/>
        <v>0</v>
      </c>
      <c r="N30" s="2">
        <f t="shared" si="46"/>
        <v>0</v>
      </c>
      <c r="O30" s="2">
        <f t="shared" si="47"/>
        <v>0</v>
      </c>
      <c r="P30" s="2">
        <f t="shared" si="48"/>
        <v>0</v>
      </c>
      <c r="Q30" s="2"/>
      <c r="R30" s="2">
        <f t="shared" si="49"/>
        <v>0</v>
      </c>
      <c r="S30" s="2"/>
      <c r="T30" s="2"/>
      <c r="U30" s="2" t="str">
        <f t="shared" si="52"/>
        <v/>
      </c>
      <c r="V30" s="2" t="str">
        <f t="shared" si="53"/>
        <v/>
      </c>
      <c r="W30" s="2" t="str">
        <f t="shared" si="54"/>
        <v/>
      </c>
      <c r="X30" s="2" t="str">
        <f t="shared" si="55"/>
        <v/>
      </c>
      <c r="Y30" s="2" t="str">
        <f t="shared" si="56"/>
        <v/>
      </c>
      <c r="Z30" s="2" t="str">
        <f t="shared" si="57"/>
        <v/>
      </c>
      <c r="AA30" s="2" t="str">
        <f t="shared" si="58"/>
        <v/>
      </c>
      <c r="AB30" s="2" t="str">
        <f t="shared" si="59"/>
        <v/>
      </c>
      <c r="AC30" s="2" t="str">
        <f t="shared" si="60"/>
        <v/>
      </c>
      <c r="AD30" s="2">
        <f t="shared" si="61"/>
        <v>0</v>
      </c>
      <c r="AE30" s="2">
        <f t="shared" si="62"/>
        <v>0</v>
      </c>
      <c r="AF30" s="2">
        <f t="shared" si="63"/>
        <v>0</v>
      </c>
      <c r="AG30" s="2">
        <f t="shared" si="64"/>
        <v>0</v>
      </c>
      <c r="AH30" s="2">
        <f t="shared" si="65"/>
        <v>0</v>
      </c>
      <c r="AI30" s="2">
        <f t="shared" si="66"/>
        <v>0</v>
      </c>
      <c r="AJ30" s="2"/>
      <c r="AK30" s="2">
        <f t="shared" si="50"/>
        <v>0</v>
      </c>
      <c r="AL30" s="2"/>
      <c r="AM30" s="2"/>
      <c r="AN30" s="2"/>
      <c r="AO30" s="2"/>
      <c r="AP30" s="2"/>
      <c r="AQ30" s="2"/>
      <c r="AR30" s="2"/>
      <c r="AS30" s="2"/>
      <c r="AT30" s="2"/>
      <c r="AU30" s="182"/>
      <c r="AV30" s="2">
        <f t="shared" si="51"/>
        <v>0</v>
      </c>
      <c r="AW30" s="2"/>
      <c r="AX30" s="2"/>
      <c r="AY30" s="2"/>
      <c r="AZ30" s="2"/>
      <c r="BA30" s="2"/>
      <c r="BB30" s="2"/>
      <c r="BC30" s="2"/>
      <c r="BD30" s="2"/>
      <c r="BE30" s="2"/>
    </row>
    <row r="31" spans="1:63" ht="13.5" customHeight="1">
      <c r="A31" s="271"/>
      <c r="B31" s="2" t="str">
        <f t="shared" si="34"/>
        <v/>
      </c>
      <c r="C31" s="2" t="str">
        <f t="shared" si="35"/>
        <v/>
      </c>
      <c r="D31" s="2" t="str">
        <f t="shared" si="36"/>
        <v/>
      </c>
      <c r="E31" s="2" t="str">
        <f t="shared" si="37"/>
        <v/>
      </c>
      <c r="F31" s="2" t="str">
        <f t="shared" si="38"/>
        <v/>
      </c>
      <c r="G31" s="2" t="str">
        <f t="shared" si="39"/>
        <v/>
      </c>
      <c r="H31" s="2" t="str">
        <f t="shared" si="40"/>
        <v/>
      </c>
      <c r="I31" s="2" t="str">
        <f t="shared" si="41"/>
        <v/>
      </c>
      <c r="J31" s="2" t="str">
        <f t="shared" si="42"/>
        <v/>
      </c>
      <c r="K31" s="2" t="str">
        <f t="shared" si="43"/>
        <v/>
      </c>
      <c r="L31" s="2">
        <f t="shared" si="44"/>
        <v>0</v>
      </c>
      <c r="M31" s="2">
        <f t="shared" si="45"/>
        <v>0</v>
      </c>
      <c r="N31" s="2">
        <f t="shared" si="46"/>
        <v>0</v>
      </c>
      <c r="O31" s="2">
        <f t="shared" si="47"/>
        <v>0</v>
      </c>
      <c r="P31" s="2">
        <f t="shared" si="48"/>
        <v>0</v>
      </c>
      <c r="Q31" s="2"/>
      <c r="R31" s="2">
        <f t="shared" si="49"/>
        <v>0</v>
      </c>
      <c r="S31" s="2"/>
      <c r="T31" s="2"/>
      <c r="U31" s="2" t="str">
        <f t="shared" si="52"/>
        <v/>
      </c>
      <c r="V31" s="2" t="str">
        <f t="shared" si="53"/>
        <v/>
      </c>
      <c r="W31" s="2" t="str">
        <f t="shared" si="54"/>
        <v/>
      </c>
      <c r="X31" s="2" t="str">
        <f t="shared" si="55"/>
        <v/>
      </c>
      <c r="Y31" s="2" t="str">
        <f t="shared" si="56"/>
        <v/>
      </c>
      <c r="Z31" s="2" t="str">
        <f t="shared" si="57"/>
        <v/>
      </c>
      <c r="AA31" s="2" t="str">
        <f t="shared" si="58"/>
        <v/>
      </c>
      <c r="AB31" s="2" t="str">
        <f t="shared" si="59"/>
        <v/>
      </c>
      <c r="AC31" s="2" t="str">
        <f t="shared" si="60"/>
        <v/>
      </c>
      <c r="AD31" s="2" t="str">
        <f t="shared" si="61"/>
        <v/>
      </c>
      <c r="AE31" s="2">
        <f t="shared" si="62"/>
        <v>0</v>
      </c>
      <c r="AF31" s="2">
        <f t="shared" si="63"/>
        <v>0</v>
      </c>
      <c r="AG31" s="2">
        <f t="shared" si="64"/>
        <v>0</v>
      </c>
      <c r="AH31" s="2">
        <f t="shared" si="65"/>
        <v>0</v>
      </c>
      <c r="AI31" s="2">
        <f t="shared" si="66"/>
        <v>0</v>
      </c>
      <c r="AJ31" s="2"/>
      <c r="AK31" s="2">
        <f t="shared" si="50"/>
        <v>0</v>
      </c>
      <c r="AL31" s="2"/>
      <c r="AM31" s="2"/>
      <c r="AN31" s="2"/>
      <c r="AO31" s="2"/>
      <c r="AP31" s="2"/>
      <c r="AQ31" s="2"/>
      <c r="AR31" s="2"/>
      <c r="AS31" s="2"/>
      <c r="AT31" s="2"/>
      <c r="AU31" s="184"/>
      <c r="AV31" s="2">
        <f t="shared" si="51"/>
        <v>0</v>
      </c>
      <c r="AW31" s="2"/>
      <c r="AX31" s="2"/>
      <c r="AY31" s="2"/>
      <c r="AZ31" s="2"/>
      <c r="BA31" s="2"/>
      <c r="BB31" s="2"/>
      <c r="BC31" s="2"/>
      <c r="BD31" s="2"/>
      <c r="BE31" s="2"/>
    </row>
    <row r="32" spans="1:63" ht="13.5" customHeight="1">
      <c r="A32" s="271"/>
      <c r="B32" s="2" t="str">
        <f t="shared" si="34"/>
        <v/>
      </c>
      <c r="C32" s="2" t="str">
        <f t="shared" si="35"/>
        <v/>
      </c>
      <c r="D32" s="2" t="str">
        <f t="shared" si="36"/>
        <v/>
      </c>
      <c r="E32" s="2" t="str">
        <f t="shared" si="37"/>
        <v/>
      </c>
      <c r="F32" s="2" t="str">
        <f t="shared" si="38"/>
        <v/>
      </c>
      <c r="G32" s="2" t="str">
        <f t="shared" si="39"/>
        <v/>
      </c>
      <c r="H32" s="2" t="str">
        <f t="shared" si="40"/>
        <v/>
      </c>
      <c r="I32" s="2" t="str">
        <f t="shared" si="41"/>
        <v/>
      </c>
      <c r="J32" s="2" t="str">
        <f t="shared" si="42"/>
        <v/>
      </c>
      <c r="K32" s="2" t="str">
        <f t="shared" si="43"/>
        <v/>
      </c>
      <c r="L32" s="2" t="str">
        <f t="shared" si="44"/>
        <v/>
      </c>
      <c r="M32" s="2">
        <f t="shared" si="45"/>
        <v>0</v>
      </c>
      <c r="N32" s="2">
        <f t="shared" si="46"/>
        <v>0</v>
      </c>
      <c r="O32" s="2">
        <f t="shared" si="47"/>
        <v>0</v>
      </c>
      <c r="P32" s="2">
        <f t="shared" si="48"/>
        <v>0</v>
      </c>
      <c r="Q32" s="2"/>
      <c r="R32" s="2">
        <f t="shared" si="49"/>
        <v>0</v>
      </c>
      <c r="S32" s="2"/>
      <c r="T32" s="2"/>
      <c r="U32" s="2" t="str">
        <f t="shared" si="52"/>
        <v/>
      </c>
      <c r="V32" s="2" t="str">
        <f t="shared" si="53"/>
        <v/>
      </c>
      <c r="W32" s="2" t="str">
        <f t="shared" si="54"/>
        <v/>
      </c>
      <c r="X32" s="2" t="str">
        <f t="shared" si="55"/>
        <v/>
      </c>
      <c r="Y32" s="2" t="str">
        <f t="shared" si="56"/>
        <v/>
      </c>
      <c r="Z32" s="2" t="str">
        <f t="shared" si="57"/>
        <v/>
      </c>
      <c r="AA32" s="2" t="str">
        <f t="shared" si="58"/>
        <v/>
      </c>
      <c r="AB32" s="2" t="str">
        <f t="shared" si="59"/>
        <v/>
      </c>
      <c r="AC32" s="2" t="str">
        <f t="shared" si="60"/>
        <v/>
      </c>
      <c r="AD32" s="2" t="str">
        <f t="shared" si="61"/>
        <v/>
      </c>
      <c r="AE32" s="2" t="str">
        <f t="shared" si="62"/>
        <v/>
      </c>
      <c r="AF32" s="2">
        <f t="shared" si="63"/>
        <v>0</v>
      </c>
      <c r="AG32" s="2">
        <f t="shared" si="64"/>
        <v>0</v>
      </c>
      <c r="AH32" s="2">
        <f t="shared" si="65"/>
        <v>0</v>
      </c>
      <c r="AI32" s="2">
        <f t="shared" si="66"/>
        <v>0</v>
      </c>
      <c r="AJ32" s="2"/>
      <c r="AK32" s="2">
        <f t="shared" si="50"/>
        <v>0</v>
      </c>
      <c r="AL32" s="2"/>
      <c r="AM32" s="2"/>
      <c r="AN32" s="2"/>
      <c r="AO32" s="2"/>
      <c r="AP32" s="2"/>
      <c r="AQ32" s="2"/>
      <c r="AR32" s="2"/>
      <c r="AS32" s="2"/>
      <c r="AT32" s="2"/>
      <c r="AU32" s="182"/>
      <c r="AV32" s="2">
        <f t="shared" si="51"/>
        <v>0</v>
      </c>
      <c r="AW32" s="2"/>
      <c r="AX32" s="2"/>
      <c r="AY32" s="2"/>
      <c r="AZ32" s="2"/>
      <c r="BA32" s="2"/>
      <c r="BB32" s="2"/>
      <c r="BC32" s="2"/>
      <c r="BD32" s="2"/>
      <c r="BE32" s="2"/>
    </row>
    <row r="33" spans="1:56" ht="13.5" customHeight="1">
      <c r="A33" s="271"/>
      <c r="B33" s="2" t="str">
        <f t="shared" si="34"/>
        <v/>
      </c>
      <c r="C33" s="2" t="str">
        <f t="shared" si="35"/>
        <v/>
      </c>
      <c r="D33" s="2" t="str">
        <f t="shared" si="36"/>
        <v/>
      </c>
      <c r="E33" s="2" t="str">
        <f t="shared" si="37"/>
        <v/>
      </c>
      <c r="F33" s="2" t="str">
        <f t="shared" si="38"/>
        <v/>
      </c>
      <c r="G33" s="2" t="str">
        <f t="shared" si="39"/>
        <v/>
      </c>
      <c r="H33" s="2" t="str">
        <f t="shared" si="40"/>
        <v/>
      </c>
      <c r="I33" s="2" t="str">
        <f t="shared" si="41"/>
        <v/>
      </c>
      <c r="J33" s="2" t="str">
        <f t="shared" si="42"/>
        <v/>
      </c>
      <c r="K33" s="2" t="str">
        <f t="shared" si="43"/>
        <v/>
      </c>
      <c r="L33" s="2" t="str">
        <f t="shared" si="44"/>
        <v/>
      </c>
      <c r="M33" s="2" t="str">
        <f t="shared" si="45"/>
        <v/>
      </c>
      <c r="N33" s="2">
        <f t="shared" si="46"/>
        <v>0</v>
      </c>
      <c r="O33" s="2">
        <f t="shared" si="47"/>
        <v>0</v>
      </c>
      <c r="P33" s="2">
        <f t="shared" si="48"/>
        <v>0</v>
      </c>
      <c r="Q33" s="271"/>
      <c r="R33" s="2">
        <f t="shared" si="49"/>
        <v>0</v>
      </c>
      <c r="S33" s="271"/>
      <c r="T33" s="271"/>
      <c r="U33" s="2" t="str">
        <f t="shared" si="52"/>
        <v/>
      </c>
      <c r="V33" s="2" t="str">
        <f t="shared" si="53"/>
        <v/>
      </c>
      <c r="W33" s="2" t="str">
        <f t="shared" si="54"/>
        <v/>
      </c>
      <c r="X33" s="2" t="str">
        <f t="shared" si="55"/>
        <v/>
      </c>
      <c r="Y33" s="2" t="str">
        <f t="shared" si="56"/>
        <v/>
      </c>
      <c r="Z33" s="2" t="str">
        <f t="shared" si="57"/>
        <v/>
      </c>
      <c r="AA33" s="2" t="str">
        <f t="shared" si="58"/>
        <v/>
      </c>
      <c r="AB33" s="2" t="str">
        <f t="shared" si="59"/>
        <v/>
      </c>
      <c r="AC33" s="2" t="str">
        <f t="shared" si="60"/>
        <v/>
      </c>
      <c r="AD33" s="2" t="str">
        <f t="shared" si="61"/>
        <v/>
      </c>
      <c r="AE33" s="2" t="str">
        <f t="shared" si="62"/>
        <v/>
      </c>
      <c r="AF33" s="2" t="str">
        <f t="shared" si="63"/>
        <v/>
      </c>
      <c r="AG33" s="2">
        <f t="shared" si="64"/>
        <v>0</v>
      </c>
      <c r="AH33" s="2">
        <f t="shared" si="65"/>
        <v>0</v>
      </c>
      <c r="AI33" s="2">
        <f t="shared" si="66"/>
        <v>0</v>
      </c>
      <c r="AJ33" s="271"/>
      <c r="AK33" s="2">
        <f t="shared" si="50"/>
        <v>0</v>
      </c>
      <c r="AL33" s="271"/>
      <c r="AM33" s="271"/>
      <c r="AN33" s="271"/>
      <c r="AO33" s="271"/>
      <c r="AP33" s="271"/>
      <c r="AQ33" s="271"/>
      <c r="AR33" s="271"/>
      <c r="AS33" s="271"/>
      <c r="AT33" s="271"/>
      <c r="AU33" s="182"/>
      <c r="AV33" s="2">
        <f t="shared" si="51"/>
        <v>0</v>
      </c>
      <c r="AW33" s="2"/>
      <c r="AX33" s="2"/>
      <c r="AY33" s="2"/>
      <c r="AZ33" s="2"/>
      <c r="BA33" s="2"/>
      <c r="BB33" s="2"/>
      <c r="BC33" s="2"/>
      <c r="BD33" s="2"/>
    </row>
    <row r="34" spans="1:56">
      <c r="B34" s="2" t="str">
        <f t="shared" si="34"/>
        <v/>
      </c>
      <c r="C34" s="2" t="str">
        <f t="shared" si="35"/>
        <v/>
      </c>
      <c r="D34" s="2" t="str">
        <f t="shared" si="36"/>
        <v/>
      </c>
      <c r="E34" s="2" t="str">
        <f t="shared" si="37"/>
        <v/>
      </c>
      <c r="F34" s="2" t="str">
        <f t="shared" si="38"/>
        <v/>
      </c>
      <c r="G34" s="2" t="str">
        <f t="shared" si="39"/>
        <v/>
      </c>
      <c r="H34" s="2" t="str">
        <f t="shared" si="40"/>
        <v/>
      </c>
      <c r="I34" s="2" t="str">
        <f t="shared" si="41"/>
        <v/>
      </c>
      <c r="J34" s="2" t="str">
        <f t="shared" si="42"/>
        <v/>
      </c>
      <c r="K34" s="2" t="str">
        <f t="shared" si="43"/>
        <v/>
      </c>
      <c r="L34" s="2" t="str">
        <f t="shared" si="44"/>
        <v/>
      </c>
      <c r="M34" s="2" t="str">
        <f t="shared" si="45"/>
        <v/>
      </c>
      <c r="N34" s="2" t="str">
        <f t="shared" si="46"/>
        <v/>
      </c>
      <c r="O34" s="2">
        <f t="shared" si="47"/>
        <v>0</v>
      </c>
      <c r="P34" s="2">
        <f t="shared" si="48"/>
        <v>0</v>
      </c>
      <c r="R34" s="2">
        <f t="shared" si="49"/>
        <v>0</v>
      </c>
      <c r="U34" s="2" t="str">
        <f t="shared" si="52"/>
        <v/>
      </c>
      <c r="V34" s="2" t="str">
        <f t="shared" si="53"/>
        <v/>
      </c>
      <c r="W34" s="2" t="str">
        <f t="shared" si="54"/>
        <v/>
      </c>
      <c r="X34" s="2" t="str">
        <f t="shared" si="55"/>
        <v/>
      </c>
      <c r="Y34" s="2" t="str">
        <f t="shared" si="56"/>
        <v/>
      </c>
      <c r="Z34" s="2" t="str">
        <f t="shared" si="57"/>
        <v/>
      </c>
      <c r="AA34" s="2" t="str">
        <f t="shared" si="58"/>
        <v/>
      </c>
      <c r="AB34" s="2" t="str">
        <f t="shared" si="59"/>
        <v/>
      </c>
      <c r="AC34" s="2" t="str">
        <f t="shared" si="60"/>
        <v/>
      </c>
      <c r="AD34" s="2" t="str">
        <f t="shared" si="61"/>
        <v/>
      </c>
      <c r="AE34" s="2" t="str">
        <f t="shared" si="62"/>
        <v/>
      </c>
      <c r="AF34" s="2" t="str">
        <f t="shared" si="63"/>
        <v/>
      </c>
      <c r="AG34" s="2" t="str">
        <f t="shared" si="64"/>
        <v/>
      </c>
      <c r="AH34" s="2">
        <f t="shared" si="65"/>
        <v>0</v>
      </c>
      <c r="AI34" s="2">
        <f t="shared" si="66"/>
        <v>0</v>
      </c>
      <c r="AK34" s="2">
        <f t="shared" si="50"/>
        <v>0</v>
      </c>
      <c r="AU34" s="182"/>
      <c r="AV34" s="2">
        <f t="shared" si="51"/>
        <v>0</v>
      </c>
    </row>
    <row r="35" spans="1:56">
      <c r="B35" s="2" t="str">
        <f t="shared" si="34"/>
        <v/>
      </c>
      <c r="C35" s="2" t="str">
        <f t="shared" si="35"/>
        <v/>
      </c>
      <c r="D35" s="2" t="str">
        <f t="shared" si="36"/>
        <v/>
      </c>
      <c r="E35" s="2" t="str">
        <f t="shared" si="37"/>
        <v/>
      </c>
      <c r="F35" s="2" t="str">
        <f t="shared" si="38"/>
        <v/>
      </c>
      <c r="G35" s="2" t="str">
        <f t="shared" si="39"/>
        <v/>
      </c>
      <c r="H35" s="2" t="str">
        <f t="shared" si="40"/>
        <v/>
      </c>
      <c r="I35" s="2" t="str">
        <f t="shared" si="41"/>
        <v/>
      </c>
      <c r="J35" s="2" t="str">
        <f t="shared" si="42"/>
        <v/>
      </c>
      <c r="K35" s="2" t="str">
        <f t="shared" si="43"/>
        <v/>
      </c>
      <c r="L35" s="2" t="str">
        <f t="shared" si="44"/>
        <v/>
      </c>
      <c r="M35" s="2" t="str">
        <f t="shared" si="45"/>
        <v/>
      </c>
      <c r="N35" s="2" t="str">
        <f t="shared" si="46"/>
        <v/>
      </c>
      <c r="O35" s="2" t="str">
        <f t="shared" si="47"/>
        <v/>
      </c>
      <c r="P35" s="2">
        <f t="shared" si="48"/>
        <v>0</v>
      </c>
      <c r="R35" s="2">
        <f t="shared" si="49"/>
        <v>0</v>
      </c>
      <c r="U35" s="2" t="str">
        <f t="shared" si="52"/>
        <v/>
      </c>
      <c r="V35" s="2" t="str">
        <f t="shared" si="53"/>
        <v/>
      </c>
      <c r="W35" s="2" t="str">
        <f t="shared" si="54"/>
        <v/>
      </c>
      <c r="X35" s="2" t="str">
        <f t="shared" si="55"/>
        <v/>
      </c>
      <c r="Y35" s="2" t="str">
        <f t="shared" si="56"/>
        <v/>
      </c>
      <c r="Z35" s="2" t="str">
        <f t="shared" si="57"/>
        <v/>
      </c>
      <c r="AA35" s="2" t="str">
        <f t="shared" si="58"/>
        <v/>
      </c>
      <c r="AB35" s="2" t="str">
        <f t="shared" si="59"/>
        <v/>
      </c>
      <c r="AC35" s="2" t="str">
        <f t="shared" si="60"/>
        <v/>
      </c>
      <c r="AD35" s="2" t="str">
        <f t="shared" si="61"/>
        <v/>
      </c>
      <c r="AE35" s="2" t="str">
        <f t="shared" si="62"/>
        <v/>
      </c>
      <c r="AF35" s="2" t="str">
        <f t="shared" si="63"/>
        <v/>
      </c>
      <c r="AG35" s="2" t="str">
        <f t="shared" si="64"/>
        <v/>
      </c>
      <c r="AH35" s="2" t="str">
        <f t="shared" si="65"/>
        <v/>
      </c>
      <c r="AI35" s="2">
        <f t="shared" si="66"/>
        <v>0</v>
      </c>
      <c r="AK35" s="2">
        <f t="shared" si="50"/>
        <v>0</v>
      </c>
      <c r="AU35" s="182"/>
      <c r="AV35" s="2">
        <f t="shared" si="51"/>
        <v>0</v>
      </c>
    </row>
    <row r="36" spans="1:56">
      <c r="AU36" s="182"/>
    </row>
    <row r="37" spans="1:56">
      <c r="AU37" s="182"/>
    </row>
    <row r="38" spans="1:56">
      <c r="AU38" s="182"/>
    </row>
    <row r="39" spans="1:56">
      <c r="AU39" s="182"/>
    </row>
    <row r="40" spans="1:56">
      <c r="AU40" s="182"/>
    </row>
    <row r="41" spans="1:56">
      <c r="AU41" s="182"/>
    </row>
    <row r="42" spans="1:56">
      <c r="AU42" s="182"/>
    </row>
    <row r="43" spans="1:56">
      <c r="AU43" s="182"/>
    </row>
    <row r="44" spans="1:56">
      <c r="AU44" s="182"/>
    </row>
    <row r="45" spans="1:56">
      <c r="AU45" s="182"/>
    </row>
    <row r="46" spans="1:56">
      <c r="AU46" s="182"/>
    </row>
  </sheetData>
  <mergeCells count="15">
    <mergeCell ref="AL2:AN2"/>
    <mergeCell ref="AO2:AQ2"/>
    <mergeCell ref="AR2:AT2"/>
    <mergeCell ref="B2:D2"/>
    <mergeCell ref="W2:Y2"/>
    <mergeCell ref="Z2:AB2"/>
    <mergeCell ref="AC2:AE2"/>
    <mergeCell ref="AF2:AH2"/>
    <mergeCell ref="AI2:AK2"/>
    <mergeCell ref="E2:G2"/>
    <mergeCell ref="H2:J2"/>
    <mergeCell ref="K2:M2"/>
    <mergeCell ref="N2:P2"/>
    <mergeCell ref="Q2:S2"/>
    <mergeCell ref="T2:V2"/>
  </mergeCells>
  <phoneticPr fontId="5"/>
  <printOptions horizontalCentered="1"/>
  <pageMargins left="0.19685039370078741" right="0" top="0.59055118110236227" bottom="0.39370078740157483" header="0" footer="0"/>
  <pageSetup paperSize="9" scale="9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4CA8-BBCB-4694-8A1E-65919A18E675}">
  <dimension ref="B1:W54"/>
  <sheetViews>
    <sheetView showGridLines="0" tabSelected="1" view="pageBreakPreview" zoomScale="106" zoomScaleNormal="100" zoomScaleSheetLayoutView="106" workbookViewId="0">
      <selection activeCell="AA18" sqref="AA18"/>
    </sheetView>
  </sheetViews>
  <sheetFormatPr defaultRowHeight="13.2"/>
  <cols>
    <col min="1" max="1" width="1.6640625" customWidth="1"/>
    <col min="2" max="2" width="3.44140625" customWidth="1"/>
    <col min="3" max="3" width="11.88671875" customWidth="1"/>
    <col min="4" max="4" width="3.33203125" customWidth="1"/>
    <col min="5" max="5" width="6.109375" customWidth="1"/>
    <col min="6" max="6" width="0.88671875" customWidth="1"/>
    <col min="7" max="8" width="6.109375" customWidth="1"/>
    <col min="9" max="9" width="1.33203125" customWidth="1"/>
    <col min="10" max="11" width="6.109375" customWidth="1"/>
    <col min="12" max="12" width="0.88671875" customWidth="1"/>
    <col min="13" max="14" width="6.109375" customWidth="1"/>
    <col min="15" max="15" width="0.88671875" customWidth="1"/>
    <col min="16" max="17" width="6.109375" customWidth="1"/>
    <col min="18" max="18" width="0.88671875" customWidth="1"/>
    <col min="19" max="20" width="6.109375" customWidth="1"/>
    <col min="21" max="21" width="0.88671875" customWidth="1"/>
    <col min="22" max="22" width="6.109375" customWidth="1"/>
    <col min="23" max="23" width="9.33203125" customWidth="1"/>
    <col min="24" max="24" width="1.6640625" customWidth="1"/>
  </cols>
  <sheetData>
    <row r="1" spans="2:23" ht="14.4">
      <c r="D1" s="1" t="s">
        <v>656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3.8" thickBot="1">
      <c r="Q2" s="1085">
        <v>46089</v>
      </c>
      <c r="R2" s="1085"/>
      <c r="S2" s="1085"/>
      <c r="T2" s="1085"/>
      <c r="U2" s="1085"/>
      <c r="V2" s="1085"/>
      <c r="W2" s="31" t="s">
        <v>218</v>
      </c>
    </row>
    <row r="3" spans="2:23" ht="13.8" thickBot="1">
      <c r="B3" s="3" t="s">
        <v>0</v>
      </c>
      <c r="C3" s="52" t="s">
        <v>1</v>
      </c>
      <c r="D3" s="35"/>
      <c r="E3" s="1086" t="s">
        <v>657</v>
      </c>
      <c r="F3" s="1087"/>
      <c r="G3" s="1088"/>
      <c r="H3" s="1089" t="s">
        <v>658</v>
      </c>
      <c r="I3" s="1087"/>
      <c r="J3" s="1090"/>
      <c r="K3" s="1086" t="s">
        <v>659</v>
      </c>
      <c r="L3" s="1087"/>
      <c r="M3" s="1088"/>
      <c r="N3" s="1086" t="s">
        <v>62</v>
      </c>
      <c r="O3" s="1087"/>
      <c r="P3" s="1088"/>
      <c r="Q3" s="1091" t="s">
        <v>660</v>
      </c>
      <c r="R3" s="1092"/>
      <c r="S3" s="1093"/>
      <c r="T3" s="1089" t="s">
        <v>661</v>
      </c>
      <c r="U3" s="1087"/>
      <c r="V3" s="1094"/>
      <c r="W3" s="39" t="s">
        <v>2</v>
      </c>
    </row>
    <row r="4" spans="2:23" ht="13.8" thickTop="1">
      <c r="B4" s="4"/>
      <c r="C4" s="5" t="s">
        <v>662</v>
      </c>
      <c r="D4" s="6" t="s">
        <v>3</v>
      </c>
      <c r="E4" s="685" t="s">
        <v>66</v>
      </c>
      <c r="F4" s="8" t="s">
        <v>4</v>
      </c>
      <c r="G4" s="9" t="s">
        <v>20</v>
      </c>
      <c r="H4" s="686" t="s">
        <v>68</v>
      </c>
      <c r="I4" s="8" t="s">
        <v>4</v>
      </c>
      <c r="J4" s="687" t="s">
        <v>69</v>
      </c>
      <c r="K4" s="688" t="s">
        <v>67</v>
      </c>
      <c r="L4" s="8" t="s">
        <v>4</v>
      </c>
      <c r="M4" s="689" t="s">
        <v>65</v>
      </c>
      <c r="N4" s="685" t="s">
        <v>19</v>
      </c>
      <c r="O4" s="8" t="s">
        <v>4</v>
      </c>
      <c r="P4" s="9" t="s">
        <v>31</v>
      </c>
      <c r="Q4" s="686" t="s">
        <v>63</v>
      </c>
      <c r="R4" s="8" t="s">
        <v>4</v>
      </c>
      <c r="S4" s="41" t="s">
        <v>14</v>
      </c>
      <c r="T4" s="7" t="s">
        <v>30</v>
      </c>
      <c r="U4" s="8" t="s">
        <v>4</v>
      </c>
      <c r="V4" s="10" t="s">
        <v>64</v>
      </c>
      <c r="W4" s="63"/>
    </row>
    <row r="5" spans="2:23">
      <c r="B5" s="11">
        <v>1</v>
      </c>
      <c r="C5" s="690" t="s">
        <v>70</v>
      </c>
      <c r="D5" s="691" t="s">
        <v>5</v>
      </c>
      <c r="E5" s="692"/>
      <c r="F5" s="57" t="s">
        <v>4</v>
      </c>
      <c r="G5" s="58"/>
      <c r="H5" s="692"/>
      <c r="I5" s="57" t="s">
        <v>4</v>
      </c>
      <c r="J5" s="58"/>
      <c r="K5" s="692"/>
      <c r="L5" s="57" t="s">
        <v>4</v>
      </c>
      <c r="M5" s="58"/>
      <c r="N5" s="692"/>
      <c r="O5" s="57" t="s">
        <v>4</v>
      </c>
      <c r="P5" s="58"/>
      <c r="Q5" s="692"/>
      <c r="R5" s="57" t="s">
        <v>4</v>
      </c>
      <c r="S5" s="58"/>
      <c r="T5" s="692"/>
      <c r="U5" s="57" t="s">
        <v>4</v>
      </c>
      <c r="V5" s="59"/>
      <c r="W5" s="14"/>
    </row>
    <row r="6" spans="2:23">
      <c r="B6" s="11"/>
      <c r="C6" s="15" t="s">
        <v>71</v>
      </c>
      <c r="D6" s="16" t="s">
        <v>6</v>
      </c>
      <c r="E6" s="47"/>
      <c r="F6" s="17" t="str">
        <f>H4</f>
        <v>湘南</v>
      </c>
      <c r="G6" s="48"/>
      <c r="H6" s="47"/>
      <c r="I6" s="17" t="str">
        <f>K4</f>
        <v>栄光</v>
      </c>
      <c r="J6" s="48"/>
      <c r="K6" s="47"/>
      <c r="L6" s="17" t="str">
        <f>N4</f>
        <v>横浜OB</v>
      </c>
      <c r="M6" s="48"/>
      <c r="N6" s="47"/>
      <c r="O6" s="17" t="str">
        <f>Q4</f>
        <v>茅ケ崎</v>
      </c>
      <c r="P6" s="48"/>
      <c r="Q6" s="47"/>
      <c r="R6" s="17" t="str">
        <f>T4</f>
        <v>多摩</v>
      </c>
      <c r="S6" s="48"/>
      <c r="T6" s="47"/>
      <c r="U6" s="17" t="str">
        <f>S4</f>
        <v>丹沢</v>
      </c>
      <c r="V6" s="18"/>
      <c r="W6" s="14"/>
    </row>
    <row r="7" spans="2:23" ht="13.8" thickBot="1">
      <c r="B7" s="19"/>
      <c r="C7" s="20" t="s">
        <v>11</v>
      </c>
      <c r="D7" s="643" t="s">
        <v>7</v>
      </c>
      <c r="E7" s="1082" t="s">
        <v>663</v>
      </c>
      <c r="F7" s="1083"/>
      <c r="G7" s="1095"/>
      <c r="H7" s="1082" t="s">
        <v>663</v>
      </c>
      <c r="I7" s="1083"/>
      <c r="J7" s="1095"/>
      <c r="K7" s="1082" t="s">
        <v>663</v>
      </c>
      <c r="L7" s="1083"/>
      <c r="M7" s="1095"/>
      <c r="N7" s="1082" t="s">
        <v>663</v>
      </c>
      <c r="O7" s="1083"/>
      <c r="P7" s="1095"/>
      <c r="Q7" s="1082" t="s">
        <v>663</v>
      </c>
      <c r="R7" s="1083"/>
      <c r="S7" s="1095"/>
      <c r="T7" s="1082" t="s">
        <v>663</v>
      </c>
      <c r="U7" s="1083"/>
      <c r="V7" s="1084"/>
      <c r="W7" s="34"/>
    </row>
    <row r="8" spans="2:23" ht="13.8" thickTop="1">
      <c r="B8" s="4"/>
      <c r="C8" s="29" t="s">
        <v>664</v>
      </c>
      <c r="D8" s="22" t="s">
        <v>3</v>
      </c>
      <c r="E8" s="688" t="s">
        <v>69</v>
      </c>
      <c r="F8" s="23" t="s">
        <v>4</v>
      </c>
      <c r="G8" s="689" t="s">
        <v>65</v>
      </c>
      <c r="H8" s="686" t="s">
        <v>66</v>
      </c>
      <c r="I8" s="23" t="s">
        <v>4</v>
      </c>
      <c r="J8" s="689" t="s">
        <v>68</v>
      </c>
      <c r="K8" s="686" t="s">
        <v>20</v>
      </c>
      <c r="L8" s="23" t="s">
        <v>4</v>
      </c>
      <c r="M8" s="687" t="s">
        <v>19</v>
      </c>
      <c r="N8" s="688" t="s">
        <v>63</v>
      </c>
      <c r="O8" s="23" t="s">
        <v>4</v>
      </c>
      <c r="P8" s="687" t="s">
        <v>31</v>
      </c>
      <c r="Q8" s="688" t="s">
        <v>64</v>
      </c>
      <c r="R8" s="23" t="s">
        <v>4</v>
      </c>
      <c r="S8" s="687" t="s">
        <v>14</v>
      </c>
      <c r="T8" s="686" t="s">
        <v>30</v>
      </c>
      <c r="U8" s="23" t="s">
        <v>4</v>
      </c>
      <c r="V8" s="24" t="s">
        <v>67</v>
      </c>
      <c r="W8" s="63"/>
    </row>
    <row r="9" spans="2:23">
      <c r="B9" s="11">
        <v>2</v>
      </c>
      <c r="C9" s="690" t="s">
        <v>70</v>
      </c>
      <c r="D9" s="691" t="s">
        <v>5</v>
      </c>
      <c r="E9" s="692"/>
      <c r="F9" s="57" t="s">
        <v>4</v>
      </c>
      <c r="G9" s="58"/>
      <c r="H9" s="692"/>
      <c r="I9" s="57" t="s">
        <v>4</v>
      </c>
      <c r="J9" s="58"/>
      <c r="K9" s="692"/>
      <c r="L9" s="57" t="s">
        <v>4</v>
      </c>
      <c r="M9" s="58"/>
      <c r="N9" s="692"/>
      <c r="O9" s="57" t="s">
        <v>4</v>
      </c>
      <c r="P9" s="58"/>
      <c r="Q9" s="692"/>
      <c r="R9" s="57" t="s">
        <v>4</v>
      </c>
      <c r="S9" s="58"/>
      <c r="T9" s="692"/>
      <c r="U9" s="57" t="s">
        <v>4</v>
      </c>
      <c r="V9" s="59"/>
      <c r="W9" s="14"/>
    </row>
    <row r="10" spans="2:23">
      <c r="B10" s="11"/>
      <c r="C10" s="15" t="s">
        <v>72</v>
      </c>
      <c r="D10" s="16" t="s">
        <v>6</v>
      </c>
      <c r="E10" s="47"/>
      <c r="F10" s="17" t="str">
        <f>H8</f>
        <v>小田原</v>
      </c>
      <c r="G10" s="48"/>
      <c r="H10" s="47"/>
      <c r="I10" s="17" t="str">
        <f>K8</f>
        <v>ウエスト</v>
      </c>
      <c r="J10" s="48"/>
      <c r="K10" s="47"/>
      <c r="L10" s="17" t="str">
        <f>N8</f>
        <v>茅ケ崎</v>
      </c>
      <c r="M10" s="48"/>
      <c r="N10" s="47"/>
      <c r="O10" s="17" t="str">
        <f>Q8</f>
        <v>イースト</v>
      </c>
      <c r="P10" s="48"/>
      <c r="Q10" s="47"/>
      <c r="R10" s="17" t="str">
        <f>T8</f>
        <v>多摩</v>
      </c>
      <c r="S10" s="48"/>
      <c r="T10" s="47"/>
      <c r="U10" s="17" t="str">
        <f>S8</f>
        <v>丹沢</v>
      </c>
      <c r="V10" s="18"/>
      <c r="W10" s="14"/>
    </row>
    <row r="11" spans="2:23" ht="13.8" thickBot="1">
      <c r="B11" s="19"/>
      <c r="C11" s="20" t="s">
        <v>11</v>
      </c>
      <c r="D11" s="643" t="s">
        <v>7</v>
      </c>
      <c r="E11" s="1082"/>
      <c r="F11" s="1083"/>
      <c r="G11" s="1095"/>
      <c r="H11" s="1082"/>
      <c r="I11" s="1083"/>
      <c r="J11" s="1095"/>
      <c r="K11" s="1082"/>
      <c r="L11" s="1083"/>
      <c r="M11" s="1095"/>
      <c r="N11" s="1082"/>
      <c r="O11" s="1083"/>
      <c r="P11" s="1095"/>
      <c r="Q11" s="1082"/>
      <c r="R11" s="1083"/>
      <c r="S11" s="1095"/>
      <c r="T11" s="1082"/>
      <c r="U11" s="1083"/>
      <c r="V11" s="1084"/>
      <c r="W11" s="34"/>
    </row>
    <row r="12" spans="2:23" ht="13.8" thickTop="1">
      <c r="B12" s="4"/>
      <c r="C12" s="5" t="s">
        <v>665</v>
      </c>
      <c r="D12" s="6" t="s">
        <v>3</v>
      </c>
      <c r="E12" s="686" t="s">
        <v>20</v>
      </c>
      <c r="F12" s="61" t="s">
        <v>4</v>
      </c>
      <c r="G12" s="689" t="s">
        <v>74</v>
      </c>
      <c r="H12" s="688" t="s">
        <v>69</v>
      </c>
      <c r="I12" s="8" t="s">
        <v>4</v>
      </c>
      <c r="J12" s="689" t="s">
        <v>63</v>
      </c>
      <c r="K12" s="686" t="s">
        <v>67</v>
      </c>
      <c r="L12" s="61" t="s">
        <v>4</v>
      </c>
      <c r="M12" s="689" t="s">
        <v>64</v>
      </c>
      <c r="N12" s="688" t="s">
        <v>31</v>
      </c>
      <c r="O12" s="8" t="s">
        <v>4</v>
      </c>
      <c r="P12" s="689" t="s">
        <v>68</v>
      </c>
      <c r="Q12" s="685" t="s">
        <v>19</v>
      </c>
      <c r="R12" s="61" t="s">
        <v>4</v>
      </c>
      <c r="S12" s="689" t="s">
        <v>66</v>
      </c>
      <c r="T12" s="686" t="s">
        <v>65</v>
      </c>
      <c r="U12" s="8" t="s">
        <v>4</v>
      </c>
      <c r="V12" s="24" t="s">
        <v>30</v>
      </c>
      <c r="W12" s="63"/>
    </row>
    <row r="13" spans="2:23">
      <c r="B13" s="11">
        <v>3</v>
      </c>
      <c r="C13" s="690" t="s">
        <v>70</v>
      </c>
      <c r="D13" s="691" t="s">
        <v>5</v>
      </c>
      <c r="E13" s="692"/>
      <c r="F13" s="57" t="s">
        <v>4</v>
      </c>
      <c r="G13" s="58"/>
      <c r="H13" s="692"/>
      <c r="I13" s="57" t="s">
        <v>4</v>
      </c>
      <c r="J13" s="58"/>
      <c r="K13" s="692"/>
      <c r="L13" s="57" t="s">
        <v>4</v>
      </c>
      <c r="M13" s="58"/>
      <c r="N13" s="692"/>
      <c r="O13" s="57" t="s">
        <v>4</v>
      </c>
      <c r="P13" s="58"/>
      <c r="Q13" s="692"/>
      <c r="R13" s="57" t="s">
        <v>4</v>
      </c>
      <c r="S13" s="58"/>
      <c r="T13" s="692"/>
      <c r="U13" s="57" t="s">
        <v>4</v>
      </c>
      <c r="V13" s="59"/>
      <c r="W13" s="60"/>
    </row>
    <row r="14" spans="2:23">
      <c r="B14" s="11"/>
      <c r="C14" s="15" t="s">
        <v>72</v>
      </c>
      <c r="D14" s="16" t="s">
        <v>6</v>
      </c>
      <c r="E14" s="47"/>
      <c r="F14" s="17" t="str">
        <f>H12</f>
        <v>シュテル</v>
      </c>
      <c r="G14" s="48"/>
      <c r="H14" s="47"/>
      <c r="I14" s="17" t="str">
        <f>K4</f>
        <v>栄光</v>
      </c>
      <c r="J14" s="48"/>
      <c r="K14" s="47"/>
      <c r="L14" s="17" t="str">
        <f>N12</f>
        <v>ｄｆｂ</v>
      </c>
      <c r="M14" s="48"/>
      <c r="N14" s="47"/>
      <c r="O14" s="17" t="str">
        <f>Q12</f>
        <v>横浜OB</v>
      </c>
      <c r="P14" s="48"/>
      <c r="Q14" s="47"/>
      <c r="R14" s="17" t="str">
        <f>T12</f>
        <v>ロイヤル</v>
      </c>
      <c r="S14" s="48"/>
      <c r="T14" s="47"/>
      <c r="U14" s="17" t="str">
        <f>S12</f>
        <v>小田原</v>
      </c>
      <c r="V14" s="18"/>
      <c r="W14" s="60"/>
    </row>
    <row r="15" spans="2:23" ht="13.8" thickBot="1">
      <c r="B15" s="19"/>
      <c r="C15" s="20" t="s">
        <v>11</v>
      </c>
      <c r="D15" s="643" t="s">
        <v>7</v>
      </c>
      <c r="E15" s="1082"/>
      <c r="F15" s="1083"/>
      <c r="G15" s="1095"/>
      <c r="H15" s="1082"/>
      <c r="I15" s="1083"/>
      <c r="J15" s="1095"/>
      <c r="K15" s="1082"/>
      <c r="L15" s="1083"/>
      <c r="M15" s="1095"/>
      <c r="N15" s="1082"/>
      <c r="O15" s="1083"/>
      <c r="P15" s="1095"/>
      <c r="Q15" s="1082"/>
      <c r="R15" s="1083"/>
      <c r="S15" s="1095"/>
      <c r="T15" s="1082"/>
      <c r="U15" s="1083"/>
      <c r="V15" s="1084"/>
      <c r="W15" s="34"/>
    </row>
    <row r="16" spans="2:23" ht="13.8" thickTop="1">
      <c r="B16" s="4"/>
      <c r="C16" s="29" t="s">
        <v>666</v>
      </c>
      <c r="D16" s="22" t="s">
        <v>3</v>
      </c>
      <c r="E16" s="688" t="s">
        <v>68</v>
      </c>
      <c r="F16" s="61" t="s">
        <v>4</v>
      </c>
      <c r="G16" s="689" t="s">
        <v>20</v>
      </c>
      <c r="H16" s="686" t="s">
        <v>63</v>
      </c>
      <c r="I16" s="8" t="s">
        <v>4</v>
      </c>
      <c r="J16" s="41" t="s">
        <v>19</v>
      </c>
      <c r="K16" s="693" t="s">
        <v>69</v>
      </c>
      <c r="L16" s="61" t="s">
        <v>4</v>
      </c>
      <c r="M16" s="687" t="s">
        <v>30</v>
      </c>
      <c r="N16" s="686" t="s">
        <v>74</v>
      </c>
      <c r="O16" s="8" t="s">
        <v>4</v>
      </c>
      <c r="P16" s="689" t="s">
        <v>67</v>
      </c>
      <c r="Q16" s="686" t="s">
        <v>65</v>
      </c>
      <c r="R16" s="61" t="s">
        <v>4</v>
      </c>
      <c r="S16" s="689" t="s">
        <v>73</v>
      </c>
      <c r="T16" s="686" t="s">
        <v>64</v>
      </c>
      <c r="U16" s="8" t="s">
        <v>4</v>
      </c>
      <c r="V16" s="24" t="s">
        <v>66</v>
      </c>
      <c r="W16" s="63"/>
    </row>
    <row r="17" spans="2:23">
      <c r="B17" s="11">
        <v>4</v>
      </c>
      <c r="C17" s="690" t="s">
        <v>70</v>
      </c>
      <c r="D17" s="691" t="s">
        <v>5</v>
      </c>
      <c r="E17" s="692"/>
      <c r="F17" s="57" t="s">
        <v>4</v>
      </c>
      <c r="G17" s="58"/>
      <c r="H17" s="692"/>
      <c r="I17" s="57" t="s">
        <v>4</v>
      </c>
      <c r="J17" s="58"/>
      <c r="K17" s="692"/>
      <c r="L17" s="57" t="s">
        <v>4</v>
      </c>
      <c r="M17" s="58"/>
      <c r="N17" s="692"/>
      <c r="O17" s="57" t="s">
        <v>4</v>
      </c>
      <c r="P17" s="58"/>
      <c r="Q17" s="692"/>
      <c r="R17" s="57" t="s">
        <v>4</v>
      </c>
      <c r="S17" s="58"/>
      <c r="T17" s="692"/>
      <c r="U17" s="57" t="s">
        <v>4</v>
      </c>
      <c r="V17" s="59"/>
      <c r="W17" s="14"/>
    </row>
    <row r="18" spans="2:23">
      <c r="B18" s="11"/>
      <c r="C18" s="15" t="s">
        <v>72</v>
      </c>
      <c r="D18" s="16" t="s">
        <v>6</v>
      </c>
      <c r="E18" s="47"/>
      <c r="F18" s="17" t="str">
        <f>H16</f>
        <v>茅ケ崎</v>
      </c>
      <c r="G18" s="48"/>
      <c r="H18" s="47"/>
      <c r="I18" s="17" t="str">
        <f>K16</f>
        <v>シュテル</v>
      </c>
      <c r="J18" s="48"/>
      <c r="K18" s="47"/>
      <c r="L18" s="17" t="str">
        <f>N16</f>
        <v>丹沢</v>
      </c>
      <c r="M18" s="48"/>
      <c r="N18" s="47"/>
      <c r="O18" s="17" t="str">
        <f>Q16</f>
        <v>ロイヤル</v>
      </c>
      <c r="P18" s="48"/>
      <c r="Q18" s="47"/>
      <c r="R18" s="17" t="str">
        <f>T16</f>
        <v>イースト</v>
      </c>
      <c r="S18" s="48"/>
      <c r="T18" s="47"/>
      <c r="U18" s="17" t="str">
        <f>S16</f>
        <v>dfb</v>
      </c>
      <c r="V18" s="18"/>
      <c r="W18" s="14"/>
    </row>
    <row r="19" spans="2:23" ht="13.8" thickBot="1">
      <c r="B19" s="19"/>
      <c r="C19" s="20" t="s">
        <v>11</v>
      </c>
      <c r="D19" s="643" t="s">
        <v>7</v>
      </c>
      <c r="E19" s="1082"/>
      <c r="F19" s="1083"/>
      <c r="G19" s="1095"/>
      <c r="H19" s="1082"/>
      <c r="I19" s="1083"/>
      <c r="J19" s="1095"/>
      <c r="K19" s="1082"/>
      <c r="L19" s="1083"/>
      <c r="M19" s="1095"/>
      <c r="N19" s="1082"/>
      <c r="O19" s="1083"/>
      <c r="P19" s="1095"/>
      <c r="Q19" s="1082"/>
      <c r="R19" s="1083"/>
      <c r="S19" s="1095"/>
      <c r="T19" s="1082"/>
      <c r="U19" s="1083"/>
      <c r="V19" s="1084"/>
      <c r="W19" s="34"/>
    </row>
    <row r="20" spans="2:23" ht="13.8" thickTop="1">
      <c r="B20" s="4"/>
      <c r="C20" s="29" t="s">
        <v>667</v>
      </c>
      <c r="D20" s="22" t="s">
        <v>3</v>
      </c>
      <c r="E20" s="686" t="s">
        <v>65</v>
      </c>
      <c r="F20" s="61" t="s">
        <v>4</v>
      </c>
      <c r="G20" s="689" t="s">
        <v>63</v>
      </c>
      <c r="H20" s="686" t="s">
        <v>20</v>
      </c>
      <c r="I20" s="8" t="s">
        <v>4</v>
      </c>
      <c r="J20" s="687" t="s">
        <v>30</v>
      </c>
      <c r="K20" s="688" t="s">
        <v>19</v>
      </c>
      <c r="L20" s="61" t="s">
        <v>4</v>
      </c>
      <c r="M20" s="689" t="s">
        <v>67</v>
      </c>
      <c r="N20" s="688" t="s">
        <v>68</v>
      </c>
      <c r="O20" s="8" t="s">
        <v>4</v>
      </c>
      <c r="P20" s="689" t="s">
        <v>64</v>
      </c>
      <c r="Q20" s="688" t="s">
        <v>31</v>
      </c>
      <c r="R20" s="61" t="s">
        <v>4</v>
      </c>
      <c r="S20" s="689" t="s">
        <v>74</v>
      </c>
      <c r="T20" s="686" t="s">
        <v>66</v>
      </c>
      <c r="U20" s="8" t="s">
        <v>4</v>
      </c>
      <c r="V20" s="694" t="s">
        <v>69</v>
      </c>
      <c r="W20" s="63"/>
    </row>
    <row r="21" spans="2:23">
      <c r="B21" s="11">
        <v>5</v>
      </c>
      <c r="C21" s="690" t="s">
        <v>70</v>
      </c>
      <c r="D21" s="691" t="s">
        <v>5</v>
      </c>
      <c r="E21" s="692"/>
      <c r="F21" s="57" t="s">
        <v>4</v>
      </c>
      <c r="G21" s="58"/>
      <c r="H21" s="692"/>
      <c r="I21" s="57" t="s">
        <v>4</v>
      </c>
      <c r="J21" s="58"/>
      <c r="K21" s="692"/>
      <c r="L21" s="57" t="s">
        <v>4</v>
      </c>
      <c r="M21" s="58"/>
      <c r="N21" s="692"/>
      <c r="O21" s="57" t="s">
        <v>4</v>
      </c>
      <c r="P21" s="58"/>
      <c r="Q21" s="692"/>
      <c r="R21" s="57" t="s">
        <v>4</v>
      </c>
      <c r="S21" s="58"/>
      <c r="T21" s="692"/>
      <c r="U21" s="57" t="s">
        <v>4</v>
      </c>
      <c r="V21" s="59"/>
      <c r="W21" s="42"/>
    </row>
    <row r="22" spans="2:23">
      <c r="B22" s="11"/>
      <c r="C22" s="15" t="s">
        <v>72</v>
      </c>
      <c r="D22" s="16" t="s">
        <v>6</v>
      </c>
      <c r="E22" s="47"/>
      <c r="F22" s="17" t="str">
        <f>H20</f>
        <v>ウエスト</v>
      </c>
      <c r="G22" s="48"/>
      <c r="H22" s="47"/>
      <c r="I22" s="17" t="str">
        <f>K20</f>
        <v>横浜OB</v>
      </c>
      <c r="J22" s="48"/>
      <c r="K22" s="47"/>
      <c r="L22" s="17" t="str">
        <f>N20</f>
        <v>湘南</v>
      </c>
      <c r="M22" s="48"/>
      <c r="N22" s="47"/>
      <c r="O22" s="17" t="str">
        <f>Q20</f>
        <v>ｄｆｂ</v>
      </c>
      <c r="P22" s="48"/>
      <c r="Q22" s="47"/>
      <c r="R22" s="17" t="str">
        <f>T20</f>
        <v>小田原</v>
      </c>
      <c r="S22" s="48"/>
      <c r="T22" s="47"/>
      <c r="U22" s="17" t="str">
        <f>S20</f>
        <v>丹沢</v>
      </c>
      <c r="V22" s="18"/>
      <c r="W22" s="14"/>
    </row>
    <row r="23" spans="2:23" ht="13.8" thickBot="1">
      <c r="B23" s="19"/>
      <c r="C23" s="20" t="s">
        <v>11</v>
      </c>
      <c r="D23" s="21" t="s">
        <v>7</v>
      </c>
      <c r="E23" s="1082"/>
      <c r="F23" s="1083"/>
      <c r="G23" s="1095"/>
      <c r="H23" s="1082"/>
      <c r="I23" s="1083"/>
      <c r="J23" s="1095"/>
      <c r="K23" s="1082"/>
      <c r="L23" s="1083"/>
      <c r="M23" s="1095"/>
      <c r="N23" s="1082"/>
      <c r="O23" s="1083"/>
      <c r="P23" s="1095"/>
      <c r="Q23" s="1082"/>
      <c r="R23" s="1083"/>
      <c r="S23" s="1095"/>
      <c r="T23" s="1082"/>
      <c r="U23" s="1083"/>
      <c r="V23" s="1084"/>
      <c r="W23" s="34"/>
    </row>
    <row r="24" spans="2:23" ht="13.8" thickTop="1">
      <c r="B24" s="4"/>
      <c r="C24" s="29" t="s">
        <v>668</v>
      </c>
      <c r="D24" s="22" t="s">
        <v>3</v>
      </c>
      <c r="E24" s="686" t="s">
        <v>66</v>
      </c>
      <c r="F24" s="61" t="s">
        <v>4</v>
      </c>
      <c r="G24" s="689" t="s">
        <v>74</v>
      </c>
      <c r="H24" s="686" t="s">
        <v>65</v>
      </c>
      <c r="I24" s="8" t="s">
        <v>4</v>
      </c>
      <c r="J24" s="687" t="s">
        <v>64</v>
      </c>
      <c r="K24" s="688" t="s">
        <v>30</v>
      </c>
      <c r="L24" s="61" t="s">
        <v>4</v>
      </c>
      <c r="M24" s="689" t="s">
        <v>68</v>
      </c>
      <c r="N24" s="688" t="s">
        <v>20</v>
      </c>
      <c r="O24" s="8" t="s">
        <v>4</v>
      </c>
      <c r="P24" s="689" t="s">
        <v>73</v>
      </c>
      <c r="Q24" s="686" t="s">
        <v>63</v>
      </c>
      <c r="R24" s="61" t="s">
        <v>4</v>
      </c>
      <c r="S24" s="689" t="s">
        <v>67</v>
      </c>
      <c r="T24" s="686" t="s">
        <v>19</v>
      </c>
      <c r="U24" s="8" t="s">
        <v>4</v>
      </c>
      <c r="V24" s="695" t="s">
        <v>69</v>
      </c>
      <c r="W24" s="63"/>
    </row>
    <row r="25" spans="2:23">
      <c r="B25" s="11">
        <v>6</v>
      </c>
      <c r="C25" s="690" t="s">
        <v>70</v>
      </c>
      <c r="D25" s="691" t="s">
        <v>5</v>
      </c>
      <c r="E25" s="692"/>
      <c r="F25" s="57" t="s">
        <v>4</v>
      </c>
      <c r="G25" s="58"/>
      <c r="H25" s="692"/>
      <c r="I25" s="57" t="s">
        <v>4</v>
      </c>
      <c r="J25" s="58"/>
      <c r="K25" s="692"/>
      <c r="L25" s="57" t="s">
        <v>4</v>
      </c>
      <c r="M25" s="58"/>
      <c r="N25" s="692"/>
      <c r="O25" s="57" t="s">
        <v>4</v>
      </c>
      <c r="P25" s="58"/>
      <c r="Q25" s="692"/>
      <c r="R25" s="57" t="s">
        <v>4</v>
      </c>
      <c r="S25" s="58"/>
      <c r="T25" s="692"/>
      <c r="U25" s="57" t="s">
        <v>4</v>
      </c>
      <c r="V25" s="59"/>
      <c r="W25" s="14"/>
    </row>
    <row r="26" spans="2:23">
      <c r="B26" s="11"/>
      <c r="C26" s="15" t="s">
        <v>72</v>
      </c>
      <c r="D26" s="16" t="s">
        <v>6</v>
      </c>
      <c r="E26" s="47"/>
      <c r="F26" s="17" t="str">
        <f>H24</f>
        <v>ロイヤル</v>
      </c>
      <c r="G26" s="48"/>
      <c r="H26" s="47"/>
      <c r="I26" s="17" t="str">
        <f>K24</f>
        <v>多摩</v>
      </c>
      <c r="J26" s="48"/>
      <c r="K26" s="47"/>
      <c r="L26" s="17" t="str">
        <f>N24</f>
        <v>ウエスト</v>
      </c>
      <c r="M26" s="48"/>
      <c r="N26" s="47"/>
      <c r="O26" s="17" t="str">
        <f>Q24</f>
        <v>茅ケ崎</v>
      </c>
      <c r="P26" s="48"/>
      <c r="Q26" s="47"/>
      <c r="R26" s="17" t="str">
        <f>T24</f>
        <v>横浜OB</v>
      </c>
      <c r="S26" s="48"/>
      <c r="T26" s="47"/>
      <c r="U26" s="17" t="str">
        <f>S24</f>
        <v>栄光</v>
      </c>
      <c r="V26" s="18"/>
      <c r="W26" s="14"/>
    </row>
    <row r="27" spans="2:23" ht="13.8" thickBot="1">
      <c r="B27" s="19"/>
      <c r="C27" s="20" t="s">
        <v>11</v>
      </c>
      <c r="D27" s="643" t="s">
        <v>7</v>
      </c>
      <c r="E27" s="1082"/>
      <c r="F27" s="1083"/>
      <c r="G27" s="1095"/>
      <c r="H27" s="1082"/>
      <c r="I27" s="1083"/>
      <c r="J27" s="1095"/>
      <c r="K27" s="1082"/>
      <c r="L27" s="1083"/>
      <c r="M27" s="1095"/>
      <c r="N27" s="1082"/>
      <c r="O27" s="1083"/>
      <c r="P27" s="1095"/>
      <c r="Q27" s="1082"/>
      <c r="R27" s="1083"/>
      <c r="S27" s="1095"/>
      <c r="T27" s="1082"/>
      <c r="U27" s="1083"/>
      <c r="V27" s="1084"/>
      <c r="W27" s="34"/>
    </row>
    <row r="28" spans="2:23" ht="13.8" thickTop="1">
      <c r="B28" s="4"/>
      <c r="C28" s="29" t="s">
        <v>669</v>
      </c>
      <c r="D28" s="22" t="s">
        <v>3</v>
      </c>
      <c r="E28" s="688" t="s">
        <v>63</v>
      </c>
      <c r="F28" s="61" t="s">
        <v>4</v>
      </c>
      <c r="G28" s="689" t="s">
        <v>20</v>
      </c>
      <c r="H28" s="686" t="s">
        <v>65</v>
      </c>
      <c r="I28" s="8" t="s">
        <v>4</v>
      </c>
      <c r="J28" s="687" t="s">
        <v>66</v>
      </c>
      <c r="K28" s="686" t="s">
        <v>68</v>
      </c>
      <c r="L28" s="61" t="s">
        <v>4</v>
      </c>
      <c r="M28" s="689" t="s">
        <v>19</v>
      </c>
      <c r="N28" s="696" t="s">
        <v>69</v>
      </c>
      <c r="O28" s="8" t="s">
        <v>4</v>
      </c>
      <c r="P28" s="689" t="s">
        <v>67</v>
      </c>
      <c r="Q28" s="688" t="s">
        <v>64</v>
      </c>
      <c r="R28" s="61" t="s">
        <v>4</v>
      </c>
      <c r="S28" s="689" t="s">
        <v>73</v>
      </c>
      <c r="T28" s="688" t="s">
        <v>30</v>
      </c>
      <c r="U28" s="8" t="s">
        <v>4</v>
      </c>
      <c r="V28" s="24" t="s">
        <v>74</v>
      </c>
      <c r="W28" s="697"/>
    </row>
    <row r="29" spans="2:23">
      <c r="B29" s="11">
        <v>7</v>
      </c>
      <c r="C29" s="690" t="s">
        <v>70</v>
      </c>
      <c r="D29" s="691" t="s">
        <v>5</v>
      </c>
      <c r="E29" s="692"/>
      <c r="F29" s="57" t="s">
        <v>4</v>
      </c>
      <c r="G29" s="58"/>
      <c r="H29" s="692"/>
      <c r="I29" s="57" t="s">
        <v>4</v>
      </c>
      <c r="J29" s="58"/>
      <c r="K29" s="692"/>
      <c r="L29" s="57" t="s">
        <v>4</v>
      </c>
      <c r="M29" s="58"/>
      <c r="N29" s="692"/>
      <c r="O29" s="57" t="s">
        <v>4</v>
      </c>
      <c r="P29" s="58"/>
      <c r="Q29" s="692"/>
      <c r="R29" s="57" t="s">
        <v>4</v>
      </c>
      <c r="S29" s="58"/>
      <c r="T29" s="692"/>
      <c r="U29" s="57" t="s">
        <v>4</v>
      </c>
      <c r="V29" s="59"/>
      <c r="W29" s="65"/>
    </row>
    <row r="30" spans="2:23">
      <c r="B30" s="11"/>
      <c r="C30" s="15" t="s">
        <v>72</v>
      </c>
      <c r="D30" s="16" t="s">
        <v>6</v>
      </c>
      <c r="E30" s="47"/>
      <c r="F30" s="17" t="str">
        <f>H28</f>
        <v>ロイヤル</v>
      </c>
      <c r="G30" s="48"/>
      <c r="H30" s="47"/>
      <c r="I30" s="17" t="str">
        <f>N20</f>
        <v>湘南</v>
      </c>
      <c r="J30" s="48"/>
      <c r="K30" s="47"/>
      <c r="L30" s="17" t="str">
        <f>N28</f>
        <v>シュテル</v>
      </c>
      <c r="M30" s="48"/>
      <c r="N30" s="47"/>
      <c r="O30" s="17" t="str">
        <f>Q28</f>
        <v>イースト</v>
      </c>
      <c r="P30" s="48"/>
      <c r="Q30" s="47"/>
      <c r="R30" s="17" t="str">
        <f>T28</f>
        <v>多摩</v>
      </c>
      <c r="S30" s="48"/>
      <c r="T30" s="47"/>
      <c r="U30" s="17" t="str">
        <f>S28</f>
        <v>dfb</v>
      </c>
      <c r="V30" s="18"/>
      <c r="W30" s="14"/>
    </row>
    <row r="31" spans="2:23" ht="13.8" thickBot="1">
      <c r="B31" s="19"/>
      <c r="C31" s="20" t="s">
        <v>11</v>
      </c>
      <c r="D31" s="21" t="s">
        <v>7</v>
      </c>
      <c r="E31" s="1082"/>
      <c r="F31" s="1083"/>
      <c r="G31" s="1095"/>
      <c r="H31" s="1082"/>
      <c r="I31" s="1083"/>
      <c r="J31" s="1095"/>
      <c r="K31" s="1082"/>
      <c r="L31" s="1083"/>
      <c r="M31" s="1095"/>
      <c r="N31" s="1082"/>
      <c r="O31" s="1083"/>
      <c r="P31" s="1095"/>
      <c r="Q31" s="1082"/>
      <c r="R31" s="1083"/>
      <c r="S31" s="1095"/>
      <c r="T31" s="1082"/>
      <c r="U31" s="1083"/>
      <c r="V31" s="1084"/>
      <c r="W31" s="34"/>
    </row>
    <row r="32" spans="2:23" ht="13.8" thickTop="1">
      <c r="B32" s="4"/>
      <c r="C32" s="29" t="s">
        <v>670</v>
      </c>
      <c r="D32" s="22" t="s">
        <v>3</v>
      </c>
      <c r="E32" s="688" t="s">
        <v>63</v>
      </c>
      <c r="F32" s="61" t="s">
        <v>4</v>
      </c>
      <c r="G32" s="689" t="s">
        <v>66</v>
      </c>
      <c r="H32" s="686" t="s">
        <v>65</v>
      </c>
      <c r="I32" s="61" t="s">
        <v>4</v>
      </c>
      <c r="J32" s="689" t="s">
        <v>20</v>
      </c>
      <c r="K32" s="688" t="s">
        <v>19</v>
      </c>
      <c r="L32" s="61" t="s">
        <v>4</v>
      </c>
      <c r="M32" s="689" t="s">
        <v>30</v>
      </c>
      <c r="N32" s="688" t="s">
        <v>73</v>
      </c>
      <c r="O32" s="8" t="s">
        <v>4</v>
      </c>
      <c r="P32" s="689" t="s">
        <v>67</v>
      </c>
      <c r="Q32" s="688" t="s">
        <v>64</v>
      </c>
      <c r="R32" s="61" t="s">
        <v>4</v>
      </c>
      <c r="S32" s="698" t="s">
        <v>69</v>
      </c>
      <c r="T32" s="688" t="s">
        <v>68</v>
      </c>
      <c r="U32" s="8" t="s">
        <v>4</v>
      </c>
      <c r="V32" s="24" t="s">
        <v>74</v>
      </c>
      <c r="W32" s="63"/>
    </row>
    <row r="33" spans="2:23">
      <c r="B33" s="11">
        <v>8</v>
      </c>
      <c r="C33" s="690" t="s">
        <v>70</v>
      </c>
      <c r="D33" s="691" t="s">
        <v>5</v>
      </c>
      <c r="E33" s="692"/>
      <c r="F33" s="57" t="s">
        <v>4</v>
      </c>
      <c r="G33" s="58"/>
      <c r="H33" s="692"/>
      <c r="I33" s="57" t="s">
        <v>4</v>
      </c>
      <c r="J33" s="58"/>
      <c r="K33" s="692"/>
      <c r="L33" s="57" t="s">
        <v>4</v>
      </c>
      <c r="M33" s="58"/>
      <c r="N33" s="692"/>
      <c r="O33" s="57" t="s">
        <v>4</v>
      </c>
      <c r="P33" s="58"/>
      <c r="Q33" s="692"/>
      <c r="R33" s="57" t="s">
        <v>4</v>
      </c>
      <c r="S33" s="58"/>
      <c r="T33" s="692"/>
      <c r="U33" s="57" t="s">
        <v>4</v>
      </c>
      <c r="V33" s="59"/>
      <c r="W33" s="14"/>
    </row>
    <row r="34" spans="2:23">
      <c r="B34" s="11"/>
      <c r="C34" s="15" t="s">
        <v>72</v>
      </c>
      <c r="D34" s="16" t="s">
        <v>6</v>
      </c>
      <c r="E34" s="47"/>
      <c r="F34" s="17" t="str">
        <f>H32</f>
        <v>ロイヤル</v>
      </c>
      <c r="G34" s="48"/>
      <c r="H34" s="47"/>
      <c r="I34" s="17" t="str">
        <f>K32</f>
        <v>横浜OB</v>
      </c>
      <c r="J34" s="48"/>
      <c r="K34" s="47"/>
      <c r="L34" s="17" t="str">
        <f>N32</f>
        <v>dfb</v>
      </c>
      <c r="M34" s="48"/>
      <c r="N34" s="47"/>
      <c r="O34" s="17" t="str">
        <f>Q32</f>
        <v>イースト</v>
      </c>
      <c r="P34" s="48"/>
      <c r="Q34" s="47"/>
      <c r="R34" s="17" t="str">
        <f>T32</f>
        <v>湘南</v>
      </c>
      <c r="S34" s="48"/>
      <c r="T34" s="47"/>
      <c r="U34" s="17" t="str">
        <f>S32</f>
        <v>シュテル</v>
      </c>
      <c r="V34" s="18"/>
      <c r="W34" s="64"/>
    </row>
    <row r="35" spans="2:23" ht="13.8" thickBot="1">
      <c r="B35" s="19"/>
      <c r="C35" s="20" t="s">
        <v>11</v>
      </c>
      <c r="D35" s="642" t="s">
        <v>7</v>
      </c>
      <c r="E35" s="1082"/>
      <c r="F35" s="1083"/>
      <c r="G35" s="1095"/>
      <c r="H35" s="1082"/>
      <c r="I35" s="1083"/>
      <c r="J35" s="1095"/>
      <c r="K35" s="1082"/>
      <c r="L35" s="1083"/>
      <c r="M35" s="1095"/>
      <c r="N35" s="1082"/>
      <c r="O35" s="1083"/>
      <c r="P35" s="1095"/>
      <c r="Q35" s="1082"/>
      <c r="R35" s="1083"/>
      <c r="S35" s="1095"/>
      <c r="T35" s="1082"/>
      <c r="U35" s="1083"/>
      <c r="V35" s="1084"/>
      <c r="W35" s="34"/>
    </row>
    <row r="36" spans="2:23" ht="13.8" thickTop="1">
      <c r="B36" s="4"/>
      <c r="C36" s="29" t="s">
        <v>671</v>
      </c>
      <c r="D36" s="22" t="s">
        <v>3</v>
      </c>
      <c r="E36" s="693" t="s">
        <v>69</v>
      </c>
      <c r="F36" s="8" t="s">
        <v>4</v>
      </c>
      <c r="G36" s="689" t="s">
        <v>74</v>
      </c>
      <c r="H36" s="688" t="s">
        <v>63</v>
      </c>
      <c r="I36" s="8" t="s">
        <v>4</v>
      </c>
      <c r="J36" s="687" t="s">
        <v>68</v>
      </c>
      <c r="K36" s="686" t="s">
        <v>19</v>
      </c>
      <c r="L36" s="61" t="s">
        <v>4</v>
      </c>
      <c r="M36" s="689" t="s">
        <v>65</v>
      </c>
      <c r="N36" s="686" t="s">
        <v>20</v>
      </c>
      <c r="O36" s="8" t="s">
        <v>4</v>
      </c>
      <c r="P36" s="687" t="s">
        <v>64</v>
      </c>
      <c r="Q36" s="688" t="s">
        <v>73</v>
      </c>
      <c r="R36" s="61" t="s">
        <v>4</v>
      </c>
      <c r="S36" s="689" t="s">
        <v>30</v>
      </c>
      <c r="T36" s="686" t="s">
        <v>67</v>
      </c>
      <c r="V36" s="24" t="s">
        <v>66</v>
      </c>
      <c r="W36" s="63"/>
    </row>
    <row r="37" spans="2:23">
      <c r="B37" s="11">
        <v>9</v>
      </c>
      <c r="C37" s="690" t="s">
        <v>70</v>
      </c>
      <c r="D37" s="691" t="s">
        <v>5</v>
      </c>
      <c r="E37" s="692"/>
      <c r="F37" s="57" t="s">
        <v>4</v>
      </c>
      <c r="G37" s="58"/>
      <c r="H37" s="692"/>
      <c r="I37" s="57" t="s">
        <v>4</v>
      </c>
      <c r="J37" s="58"/>
      <c r="K37" s="692"/>
      <c r="L37" s="57" t="s">
        <v>4</v>
      </c>
      <c r="M37" s="58"/>
      <c r="N37" s="692"/>
      <c r="O37" s="57" t="s">
        <v>4</v>
      </c>
      <c r="P37" s="58"/>
      <c r="Q37" s="692"/>
      <c r="R37" s="57" t="s">
        <v>4</v>
      </c>
      <c r="S37" s="58"/>
      <c r="T37" s="692"/>
      <c r="U37" s="57" t="s">
        <v>4</v>
      </c>
      <c r="V37" s="59"/>
      <c r="W37" s="64"/>
    </row>
    <row r="38" spans="2:23">
      <c r="B38" s="11"/>
      <c r="C38" s="15" t="s">
        <v>72</v>
      </c>
      <c r="D38" s="16" t="s">
        <v>6</v>
      </c>
      <c r="E38" s="47"/>
      <c r="F38" s="17" t="str">
        <f>H36</f>
        <v>茅ケ崎</v>
      </c>
      <c r="G38" s="48"/>
      <c r="H38" s="47"/>
      <c r="I38" s="17" t="str">
        <f>K36</f>
        <v>横浜OB</v>
      </c>
      <c r="J38" s="48"/>
      <c r="K38" s="47"/>
      <c r="L38" s="17" t="str">
        <f>N36</f>
        <v>ウエスト</v>
      </c>
      <c r="M38" s="48"/>
      <c r="N38" s="47"/>
      <c r="O38" s="17" t="str">
        <f>Q36</f>
        <v>dfb</v>
      </c>
      <c r="P38" s="48"/>
      <c r="Q38" s="47"/>
      <c r="R38" s="17" t="str">
        <f>T36</f>
        <v>栄光</v>
      </c>
      <c r="S38" s="48"/>
      <c r="T38" s="47"/>
      <c r="U38" s="17" t="str">
        <f>S36</f>
        <v>多摩</v>
      </c>
      <c r="V38" s="18"/>
      <c r="W38" s="64"/>
    </row>
    <row r="39" spans="2:23" ht="13.8" thickBot="1">
      <c r="B39" s="19"/>
      <c r="C39" s="20" t="s">
        <v>11</v>
      </c>
      <c r="D39" s="643" t="s">
        <v>7</v>
      </c>
      <c r="E39" s="1082"/>
      <c r="F39" s="1083"/>
      <c r="G39" s="1095"/>
      <c r="H39" s="1082"/>
      <c r="I39" s="1083"/>
      <c r="J39" s="1095"/>
      <c r="K39" s="1082"/>
      <c r="L39" s="1083"/>
      <c r="M39" s="1095"/>
      <c r="N39" s="1082"/>
      <c r="O39" s="1083"/>
      <c r="P39" s="1095"/>
      <c r="Q39" s="1082"/>
      <c r="R39" s="1083"/>
      <c r="S39" s="1095"/>
      <c r="T39" s="1082"/>
      <c r="U39" s="1083"/>
      <c r="V39" s="1084"/>
      <c r="W39" s="34"/>
    </row>
    <row r="40" spans="2:23" ht="13.8" thickTop="1">
      <c r="B40" s="4"/>
      <c r="C40" s="29" t="s">
        <v>672</v>
      </c>
      <c r="D40" s="22" t="s">
        <v>3</v>
      </c>
      <c r="E40" s="688" t="s">
        <v>74</v>
      </c>
      <c r="F40" s="8" t="s">
        <v>4</v>
      </c>
      <c r="G40" s="689" t="s">
        <v>65</v>
      </c>
      <c r="H40" s="688" t="s">
        <v>63</v>
      </c>
      <c r="I40" s="8" t="s">
        <v>4</v>
      </c>
      <c r="J40" s="689" t="s">
        <v>30</v>
      </c>
      <c r="K40" s="686" t="s">
        <v>66</v>
      </c>
      <c r="L40" s="61" t="s">
        <v>4</v>
      </c>
      <c r="M40" s="689" t="s">
        <v>73</v>
      </c>
      <c r="N40" s="686" t="s">
        <v>20</v>
      </c>
      <c r="O40" s="8" t="s">
        <v>4</v>
      </c>
      <c r="P40" s="698" t="s">
        <v>69</v>
      </c>
      <c r="Q40" s="686" t="s">
        <v>67</v>
      </c>
      <c r="R40" s="61" t="s">
        <v>4</v>
      </c>
      <c r="S40" s="687" t="s">
        <v>68</v>
      </c>
      <c r="T40" s="688" t="s">
        <v>64</v>
      </c>
      <c r="U40" s="8" t="s">
        <v>4</v>
      </c>
      <c r="V40" s="699" t="s">
        <v>19</v>
      </c>
      <c r="W40" s="63"/>
    </row>
    <row r="41" spans="2:23">
      <c r="B41" s="11">
        <v>10</v>
      </c>
      <c r="C41" s="690" t="s">
        <v>70</v>
      </c>
      <c r="D41" s="691" t="s">
        <v>5</v>
      </c>
      <c r="E41" s="692"/>
      <c r="F41" s="57" t="s">
        <v>4</v>
      </c>
      <c r="G41" s="58"/>
      <c r="H41" s="692"/>
      <c r="I41" s="57" t="s">
        <v>4</v>
      </c>
      <c r="J41" s="58"/>
      <c r="K41" s="692"/>
      <c r="L41" s="57" t="s">
        <v>4</v>
      </c>
      <c r="M41" s="58"/>
      <c r="N41" s="692"/>
      <c r="O41" s="57" t="s">
        <v>4</v>
      </c>
      <c r="P41" s="58"/>
      <c r="Q41" s="692"/>
      <c r="R41" s="57" t="s">
        <v>4</v>
      </c>
      <c r="S41" s="58"/>
      <c r="T41" s="692"/>
      <c r="U41" s="57" t="s">
        <v>4</v>
      </c>
      <c r="V41" s="59"/>
      <c r="W41" s="14"/>
    </row>
    <row r="42" spans="2:23">
      <c r="B42" s="11"/>
      <c r="C42" s="15" t="s">
        <v>72</v>
      </c>
      <c r="D42" s="16" t="s">
        <v>6</v>
      </c>
      <c r="E42" s="47"/>
      <c r="F42" s="17" t="str">
        <f>H40</f>
        <v>茅ケ崎</v>
      </c>
      <c r="G42" s="48"/>
      <c r="H42" s="47"/>
      <c r="I42" s="17" t="str">
        <f>K40</f>
        <v>小田原</v>
      </c>
      <c r="J42" s="48"/>
      <c r="K42" s="47"/>
      <c r="L42" s="17" t="str">
        <f>N40</f>
        <v>ウエスト</v>
      </c>
      <c r="M42" s="48"/>
      <c r="N42" s="47"/>
      <c r="O42" s="17" t="str">
        <f>Q40</f>
        <v>栄光</v>
      </c>
      <c r="P42" s="48"/>
      <c r="Q42" s="47"/>
      <c r="R42" s="17" t="str">
        <f>T40</f>
        <v>イースト</v>
      </c>
      <c r="S42" s="48"/>
      <c r="T42" s="47"/>
      <c r="U42" s="17" t="str">
        <f>S40</f>
        <v>湘南</v>
      </c>
      <c r="V42" s="18"/>
      <c r="W42" s="14"/>
    </row>
    <row r="43" spans="2:23" ht="13.8" thickBot="1">
      <c r="B43" s="19"/>
      <c r="C43" s="20" t="s">
        <v>11</v>
      </c>
      <c r="D43" s="643" t="s">
        <v>7</v>
      </c>
      <c r="E43" s="1082"/>
      <c r="F43" s="1083"/>
      <c r="G43" s="1095"/>
      <c r="H43" s="1082"/>
      <c r="I43" s="1083"/>
      <c r="J43" s="1095"/>
      <c r="K43" s="1082"/>
      <c r="L43" s="1083"/>
      <c r="M43" s="1095"/>
      <c r="N43" s="1082"/>
      <c r="O43" s="1083"/>
      <c r="P43" s="1095"/>
      <c r="Q43" s="1082"/>
      <c r="R43" s="1083"/>
      <c r="S43" s="1095"/>
      <c r="T43" s="1082"/>
      <c r="U43" s="1083"/>
      <c r="V43" s="1084"/>
      <c r="W43" s="34"/>
    </row>
    <row r="44" spans="2:23" ht="13.8" thickTop="1">
      <c r="B44" s="4"/>
      <c r="C44" s="29" t="s">
        <v>673</v>
      </c>
      <c r="D44" s="22" t="s">
        <v>3</v>
      </c>
      <c r="E44" s="688" t="s">
        <v>65</v>
      </c>
      <c r="F44" s="8" t="s">
        <v>4</v>
      </c>
      <c r="G44" s="689" t="s">
        <v>68</v>
      </c>
      <c r="H44" s="686" t="s">
        <v>66</v>
      </c>
      <c r="I44" s="61" t="s">
        <v>4</v>
      </c>
      <c r="J44" s="689" t="s">
        <v>30</v>
      </c>
      <c r="K44" s="688" t="s">
        <v>74</v>
      </c>
      <c r="L44" s="61" t="s">
        <v>4</v>
      </c>
      <c r="M44" s="687" t="s">
        <v>19</v>
      </c>
      <c r="N44" s="693" t="s">
        <v>69</v>
      </c>
      <c r="O44" s="8" t="s">
        <v>4</v>
      </c>
      <c r="P44" s="689" t="s">
        <v>73</v>
      </c>
      <c r="Q44" s="686" t="s">
        <v>67</v>
      </c>
      <c r="R44" s="61" t="s">
        <v>4</v>
      </c>
      <c r="S44" s="689" t="s">
        <v>20</v>
      </c>
      <c r="T44" s="688" t="s">
        <v>64</v>
      </c>
      <c r="U44" s="8" t="s">
        <v>4</v>
      </c>
      <c r="V44" s="699" t="s">
        <v>63</v>
      </c>
      <c r="W44" s="63"/>
    </row>
    <row r="45" spans="2:23">
      <c r="B45" s="11">
        <v>11</v>
      </c>
      <c r="C45" s="690" t="s">
        <v>70</v>
      </c>
      <c r="D45" s="691" t="s">
        <v>5</v>
      </c>
      <c r="E45" s="692"/>
      <c r="F45" s="57" t="s">
        <v>4</v>
      </c>
      <c r="G45" s="58"/>
      <c r="H45" s="692"/>
      <c r="I45" s="57" t="s">
        <v>4</v>
      </c>
      <c r="J45" s="58"/>
      <c r="K45" s="692"/>
      <c r="L45" s="57" t="s">
        <v>4</v>
      </c>
      <c r="M45" s="58"/>
      <c r="N45" s="692"/>
      <c r="O45" s="57" t="s">
        <v>4</v>
      </c>
      <c r="P45" s="58"/>
      <c r="Q45" s="692"/>
      <c r="R45" s="57" t="s">
        <v>4</v>
      </c>
      <c r="S45" s="58"/>
      <c r="T45" s="692"/>
      <c r="U45" s="57" t="s">
        <v>4</v>
      </c>
      <c r="V45" s="59"/>
      <c r="W45" s="14"/>
    </row>
    <row r="46" spans="2:23">
      <c r="B46" s="11"/>
      <c r="C46" s="15" t="s">
        <v>72</v>
      </c>
      <c r="D46" s="16" t="s">
        <v>6</v>
      </c>
      <c r="E46" s="47"/>
      <c r="F46" s="17" t="str">
        <f>H44</f>
        <v>小田原</v>
      </c>
      <c r="G46" s="48"/>
      <c r="H46" s="47"/>
      <c r="I46" s="17" t="str">
        <f>K44</f>
        <v>丹沢</v>
      </c>
      <c r="J46" s="48"/>
      <c r="K46" s="47"/>
      <c r="L46" s="17" t="str">
        <f>N44</f>
        <v>シュテル</v>
      </c>
      <c r="M46" s="48"/>
      <c r="N46" s="47"/>
      <c r="O46" s="17" t="str">
        <f>Q44</f>
        <v>栄光</v>
      </c>
      <c r="P46" s="48"/>
      <c r="Q46" s="47"/>
      <c r="R46" s="17" t="str">
        <f>T44</f>
        <v>イースト</v>
      </c>
      <c r="S46" s="48"/>
      <c r="T46" s="47"/>
      <c r="U46" s="17" t="str">
        <f>S44</f>
        <v>ウエスト</v>
      </c>
      <c r="V46" s="18"/>
      <c r="W46" s="14"/>
    </row>
    <row r="47" spans="2:23" ht="14.25" customHeight="1" thickBot="1">
      <c r="B47" s="19"/>
      <c r="C47" s="20" t="s">
        <v>11</v>
      </c>
      <c r="D47" s="643" t="s">
        <v>7</v>
      </c>
      <c r="E47" s="1082"/>
      <c r="F47" s="1083"/>
      <c r="G47" s="1095"/>
      <c r="H47" s="1082"/>
      <c r="I47" s="1083"/>
      <c r="J47" s="1095"/>
      <c r="K47" s="1082"/>
      <c r="L47" s="1083"/>
      <c r="M47" s="1095"/>
      <c r="N47" s="1082"/>
      <c r="O47" s="1083"/>
      <c r="P47" s="1095"/>
      <c r="Q47" s="1082"/>
      <c r="R47" s="1083"/>
      <c r="S47" s="1095"/>
      <c r="T47" s="1082"/>
      <c r="U47" s="1083"/>
      <c r="V47" s="1084"/>
      <c r="W47" s="34"/>
    </row>
    <row r="48" spans="2:23" ht="5.0999999999999996" customHeight="1" thickTop="1">
      <c r="B48" s="4"/>
      <c r="C48" s="29" t="s">
        <v>8</v>
      </c>
      <c r="D48" s="22" t="s">
        <v>3</v>
      </c>
      <c r="E48" s="686"/>
      <c r="F48" s="23" t="s">
        <v>4</v>
      </c>
      <c r="G48" s="689"/>
      <c r="H48" s="23"/>
      <c r="I48" s="23" t="s">
        <v>4</v>
      </c>
      <c r="J48" s="23"/>
      <c r="K48" s="686"/>
      <c r="L48" s="23" t="s">
        <v>4</v>
      </c>
      <c r="M48" s="689"/>
      <c r="N48" s="23"/>
      <c r="O48" s="23" t="s">
        <v>4</v>
      </c>
      <c r="P48" s="23"/>
      <c r="Q48" s="700"/>
      <c r="R48" s="701" t="s">
        <v>4</v>
      </c>
      <c r="S48" s="701"/>
      <c r="T48" s="23"/>
      <c r="U48" s="23" t="s">
        <v>4</v>
      </c>
      <c r="V48" s="24"/>
      <c r="W48" s="63"/>
    </row>
    <row r="49" spans="2:23" ht="5.0999999999999996" customHeight="1">
      <c r="B49" s="11">
        <v>12</v>
      </c>
      <c r="C49" s="690" t="s">
        <v>9</v>
      </c>
      <c r="D49" s="691" t="s">
        <v>5</v>
      </c>
      <c r="E49" s="702"/>
      <c r="F49" s="12" t="s">
        <v>4</v>
      </c>
      <c r="G49" s="36"/>
      <c r="H49" s="12"/>
      <c r="I49" s="12" t="s">
        <v>4</v>
      </c>
      <c r="J49" s="12"/>
      <c r="K49" s="702"/>
      <c r="L49" s="12" t="s">
        <v>4</v>
      </c>
      <c r="M49" s="36"/>
      <c r="N49" s="12"/>
      <c r="O49" s="12" t="s">
        <v>4</v>
      </c>
      <c r="P49" s="12"/>
      <c r="Q49" s="703"/>
      <c r="R49" s="704" t="s">
        <v>4</v>
      </c>
      <c r="S49" s="704"/>
      <c r="T49" s="12"/>
      <c r="U49" s="12" t="s">
        <v>4</v>
      </c>
      <c r="V49" s="13"/>
      <c r="W49" s="14"/>
    </row>
    <row r="50" spans="2:23" ht="5.0999999999999996" customHeight="1">
      <c r="B50" s="11"/>
      <c r="C50" s="15" t="s">
        <v>10</v>
      </c>
      <c r="D50" s="16" t="s">
        <v>6</v>
      </c>
      <c r="E50" s="47"/>
      <c r="F50" s="17"/>
      <c r="G50" s="48"/>
      <c r="H50" s="17"/>
      <c r="I50" s="17"/>
      <c r="J50" s="17"/>
      <c r="K50" s="47"/>
      <c r="L50" s="17"/>
      <c r="M50" s="48"/>
      <c r="N50" s="17"/>
      <c r="O50" s="17"/>
      <c r="P50" s="17"/>
      <c r="Q50" s="705"/>
      <c r="R50" s="706"/>
      <c r="S50" s="706"/>
      <c r="T50" s="17"/>
      <c r="U50" s="17"/>
      <c r="V50" s="18"/>
      <c r="W50" s="14"/>
    </row>
    <row r="51" spans="2:23" ht="5.0999999999999996" customHeight="1" thickBot="1">
      <c r="B51" s="19"/>
      <c r="C51" s="20" t="s">
        <v>11</v>
      </c>
      <c r="D51" s="21" t="s">
        <v>7</v>
      </c>
      <c r="E51" s="1082"/>
      <c r="F51" s="1083"/>
      <c r="G51" s="1095"/>
      <c r="H51" s="1083"/>
      <c r="I51" s="1083"/>
      <c r="J51" s="1083"/>
      <c r="K51" s="1082"/>
      <c r="L51" s="1083"/>
      <c r="M51" s="1095"/>
      <c r="N51" s="1083"/>
      <c r="O51" s="1083"/>
      <c r="P51" s="1083"/>
      <c r="Q51" s="1096"/>
      <c r="R51" s="1097"/>
      <c r="S51" s="1097"/>
      <c r="T51" s="1083"/>
      <c r="U51" s="1083"/>
      <c r="V51" s="1084"/>
      <c r="W51" s="34"/>
    </row>
    <row r="52" spans="2:23" ht="14.4" thickTop="1" thickBot="1">
      <c r="B52" s="25" t="s">
        <v>0</v>
      </c>
      <c r="C52" s="26" t="s">
        <v>1</v>
      </c>
      <c r="D52" s="27"/>
      <c r="E52" s="1098" t="s">
        <v>657</v>
      </c>
      <c r="F52" s="1087"/>
      <c r="G52" s="1088"/>
      <c r="H52" s="1089" t="s">
        <v>658</v>
      </c>
      <c r="I52" s="1087"/>
      <c r="J52" s="1090"/>
      <c r="K52" s="1086" t="s">
        <v>659</v>
      </c>
      <c r="L52" s="1087"/>
      <c r="M52" s="1088"/>
      <c r="N52" s="1089" t="s">
        <v>62</v>
      </c>
      <c r="O52" s="1087"/>
      <c r="P52" s="1090"/>
      <c r="Q52" s="1088" t="s">
        <v>660</v>
      </c>
      <c r="R52" s="1099"/>
      <c r="S52" s="1099"/>
      <c r="T52" s="1089" t="s">
        <v>661</v>
      </c>
      <c r="U52" s="1087"/>
      <c r="V52" s="1094"/>
      <c r="W52" s="39" t="s">
        <v>2</v>
      </c>
    </row>
    <row r="53" spans="2:23">
      <c r="C53" s="28"/>
    </row>
    <row r="54" spans="2:23">
      <c r="C54" s="28"/>
    </row>
  </sheetData>
  <mergeCells count="85">
    <mergeCell ref="T52:V52"/>
    <mergeCell ref="E51:G51"/>
    <mergeCell ref="H51:J51"/>
    <mergeCell ref="K51:M51"/>
    <mergeCell ref="N51:P51"/>
    <mergeCell ref="Q51:S51"/>
    <mergeCell ref="T51:V51"/>
    <mergeCell ref="E52:G52"/>
    <mergeCell ref="H52:J52"/>
    <mergeCell ref="K52:M52"/>
    <mergeCell ref="N52:P52"/>
    <mergeCell ref="Q52:S52"/>
    <mergeCell ref="T47:V47"/>
    <mergeCell ref="E43:G43"/>
    <mergeCell ref="H43:J43"/>
    <mergeCell ref="K43:M43"/>
    <mergeCell ref="N43:P43"/>
    <mergeCell ref="Q43:S43"/>
    <mergeCell ref="T43:V43"/>
    <mergeCell ref="E47:G47"/>
    <mergeCell ref="H47:J47"/>
    <mergeCell ref="K47:M47"/>
    <mergeCell ref="N47:P47"/>
    <mergeCell ref="Q47:S47"/>
    <mergeCell ref="T39:V39"/>
    <mergeCell ref="E35:G35"/>
    <mergeCell ref="H35:J35"/>
    <mergeCell ref="K35:M35"/>
    <mergeCell ref="N35:P35"/>
    <mergeCell ref="Q35:S35"/>
    <mergeCell ref="T35:V35"/>
    <mergeCell ref="E39:G39"/>
    <mergeCell ref="H39:J39"/>
    <mergeCell ref="K39:M39"/>
    <mergeCell ref="N39:P39"/>
    <mergeCell ref="Q39:S39"/>
    <mergeCell ref="T31:V31"/>
    <mergeCell ref="E27:G27"/>
    <mergeCell ref="H27:J27"/>
    <mergeCell ref="K27:M27"/>
    <mergeCell ref="N27:P27"/>
    <mergeCell ref="Q27:S27"/>
    <mergeCell ref="T27:V27"/>
    <mergeCell ref="E31:G31"/>
    <mergeCell ref="H31:J31"/>
    <mergeCell ref="K31:M31"/>
    <mergeCell ref="N31:P31"/>
    <mergeCell ref="Q31:S31"/>
    <mergeCell ref="T23:V23"/>
    <mergeCell ref="E19:G19"/>
    <mergeCell ref="H19:J19"/>
    <mergeCell ref="K19:M19"/>
    <mergeCell ref="N19:P19"/>
    <mergeCell ref="Q19:S19"/>
    <mergeCell ref="T19:V19"/>
    <mergeCell ref="E23:G23"/>
    <mergeCell ref="H23:J23"/>
    <mergeCell ref="K23:M23"/>
    <mergeCell ref="N23:P23"/>
    <mergeCell ref="Q23:S23"/>
    <mergeCell ref="T15:V15"/>
    <mergeCell ref="E11:G11"/>
    <mergeCell ref="H11:J11"/>
    <mergeCell ref="K11:M11"/>
    <mergeCell ref="N11:P11"/>
    <mergeCell ref="Q11:S11"/>
    <mergeCell ref="T11:V11"/>
    <mergeCell ref="E15:G15"/>
    <mergeCell ref="H15:J15"/>
    <mergeCell ref="K15:M15"/>
    <mergeCell ref="N15:P15"/>
    <mergeCell ref="Q15:S15"/>
    <mergeCell ref="T7:V7"/>
    <mergeCell ref="Q2:V2"/>
    <mergeCell ref="E3:G3"/>
    <mergeCell ref="H3:J3"/>
    <mergeCell ref="K3:M3"/>
    <mergeCell ref="N3:P3"/>
    <mergeCell ref="Q3:S3"/>
    <mergeCell ref="T3:V3"/>
    <mergeCell ref="E7:G7"/>
    <mergeCell ref="H7:J7"/>
    <mergeCell ref="K7:M7"/>
    <mergeCell ref="N7:P7"/>
    <mergeCell ref="Q7:S7"/>
  </mergeCells>
  <phoneticPr fontId="5"/>
  <pageMargins left="0" right="0" top="0.19685039370078741" bottom="0" header="0" footer="0"/>
  <pageSetup paperSize="9" scale="93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30C0-41CE-4CAF-85C7-5C96CAECF347}">
  <sheetPr>
    <pageSetUpPr fitToPage="1"/>
  </sheetPr>
  <dimension ref="B1:BB41"/>
  <sheetViews>
    <sheetView showGridLines="0" zoomScaleNormal="100" workbookViewId="0">
      <selection activeCell="B1" sqref="B1:AU15"/>
    </sheetView>
  </sheetViews>
  <sheetFormatPr defaultRowHeight="13.2"/>
  <cols>
    <col min="1" max="1" width="1.44140625" customWidth="1"/>
    <col min="2" max="14" width="2.109375" customWidth="1"/>
    <col min="15" max="15" width="2.77734375" customWidth="1"/>
    <col min="16" max="27" width="2.109375" customWidth="1"/>
    <col min="28" max="28" width="2.21875" customWidth="1"/>
    <col min="29" max="31" width="2.109375" customWidth="1"/>
    <col min="32" max="32" width="2.6640625" customWidth="1"/>
    <col min="33" max="33" width="2.109375" customWidth="1"/>
    <col min="34" max="34" width="2.21875" customWidth="1"/>
    <col min="35" max="36" width="2.109375" customWidth="1"/>
    <col min="37" max="37" width="2.21875" customWidth="1"/>
    <col min="38" max="38" width="19.77734375" customWidth="1"/>
    <col min="39" max="46" width="3.44140625" customWidth="1"/>
    <col min="47" max="47" width="4.77734375" customWidth="1"/>
    <col min="48" max="48" width="7.6640625" customWidth="1"/>
    <col min="49" max="49" width="1.21875" customWidth="1"/>
    <col min="50" max="50" width="8.6640625" customWidth="1"/>
    <col min="51" max="51" width="4.109375" customWidth="1"/>
    <col min="52" max="52" width="7.44140625" bestFit="1" customWidth="1"/>
    <col min="53" max="53" width="3.21875" customWidth="1"/>
    <col min="54" max="54" width="4.77734375" customWidth="1"/>
    <col min="55" max="55" width="7.6640625" customWidth="1"/>
    <col min="56" max="56" width="2.33203125" customWidth="1"/>
    <col min="57" max="57" width="3.33203125" customWidth="1"/>
    <col min="58" max="58" width="2.6640625" customWidth="1"/>
    <col min="59" max="59" width="3.21875" customWidth="1"/>
    <col min="60" max="60" width="2.109375" customWidth="1"/>
  </cols>
  <sheetData>
    <row r="1" spans="2:54" s="77" customFormat="1" ht="14.4">
      <c r="B1" s="152" t="s">
        <v>550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1"/>
      <c r="AW1" s="1"/>
      <c r="AX1" s="1"/>
      <c r="AY1" s="1"/>
      <c r="AZ1" s="1"/>
      <c r="BA1" s="1"/>
      <c r="BB1" s="1"/>
    </row>
    <row r="2" spans="2:54">
      <c r="B2" s="832" t="s">
        <v>538</v>
      </c>
      <c r="C2" s="833"/>
      <c r="D2" s="834"/>
      <c r="E2" s="1103" t="s">
        <v>539</v>
      </c>
      <c r="F2" s="1103"/>
      <c r="G2" s="1103"/>
      <c r="H2" s="832" t="s">
        <v>540</v>
      </c>
      <c r="I2" s="833"/>
      <c r="J2" s="834"/>
      <c r="K2" s="1103" t="s">
        <v>541</v>
      </c>
      <c r="L2" s="1103"/>
      <c r="M2" s="1103"/>
      <c r="N2" s="1103" t="s">
        <v>542</v>
      </c>
      <c r="O2" s="1103"/>
      <c r="P2" s="1103"/>
      <c r="Q2" s="1100" t="s">
        <v>543</v>
      </c>
      <c r="R2" s="1100"/>
      <c r="S2" s="1100"/>
      <c r="T2" s="1101" t="s">
        <v>544</v>
      </c>
      <c r="U2" s="1102"/>
      <c r="V2" s="1102"/>
      <c r="W2" s="832" t="s">
        <v>545</v>
      </c>
      <c r="X2" s="833"/>
      <c r="Y2" s="834"/>
      <c r="Z2" s="832" t="s">
        <v>546</v>
      </c>
      <c r="AA2" s="833"/>
      <c r="AB2" s="833"/>
      <c r="AC2" s="832" t="s">
        <v>547</v>
      </c>
      <c r="AD2" s="833"/>
      <c r="AE2" s="834"/>
      <c r="AF2" s="832" t="s">
        <v>548</v>
      </c>
      <c r="AG2" s="833"/>
      <c r="AH2" s="833"/>
      <c r="AI2" s="832" t="s">
        <v>549</v>
      </c>
      <c r="AJ2" s="833"/>
      <c r="AK2" s="833"/>
      <c r="AL2" s="155" t="s">
        <v>425</v>
      </c>
      <c r="AM2" s="71" t="s">
        <v>88</v>
      </c>
      <c r="AN2" s="71" t="s">
        <v>89</v>
      </c>
      <c r="AO2" s="71" t="s">
        <v>90</v>
      </c>
      <c r="AP2" s="71" t="s">
        <v>91</v>
      </c>
      <c r="AQ2" s="71" t="s">
        <v>92</v>
      </c>
      <c r="AR2" s="71" t="s">
        <v>93</v>
      </c>
      <c r="AS2" s="71" t="s">
        <v>94</v>
      </c>
      <c r="AT2" s="74" t="s">
        <v>95</v>
      </c>
      <c r="AU2" s="74" t="s">
        <v>96</v>
      </c>
      <c r="AV2" s="75" t="s">
        <v>115</v>
      </c>
      <c r="AW2" s="93"/>
    </row>
    <row r="3" spans="2:54">
      <c r="B3" s="159"/>
      <c r="C3" s="275" t="s">
        <v>97</v>
      </c>
      <c r="D3" s="161"/>
      <c r="E3" s="86"/>
      <c r="F3" s="97" t="str">
        <f>IF(E3="","-",IF(E3&gt;G3,"○",IF(E3&lt;G3,"●","△")))</f>
        <v>-</v>
      </c>
      <c r="G3" s="87"/>
      <c r="H3" s="82"/>
      <c r="I3" s="97" t="str">
        <f>IF(H3="","-",IF(H3&gt;J3,"○",IF(H3&lt;J3,"●","△")))</f>
        <v>-</v>
      </c>
      <c r="J3" s="82"/>
      <c r="K3" s="86"/>
      <c r="L3" s="97" t="str">
        <f>IF(K3="","-",IF(K3&gt;M3,"○",IF(K3&lt;M3,"●","△")))</f>
        <v>-</v>
      </c>
      <c r="M3" s="87"/>
      <c r="N3" s="82"/>
      <c r="O3" s="97" t="str">
        <f>IF(N3="","-",IF(N3&gt;P3,"○",IF(N3&lt;P3,"●","△")))</f>
        <v>-</v>
      </c>
      <c r="P3" s="82"/>
      <c r="Q3" s="187"/>
      <c r="R3" s="188" t="str">
        <f>IF(Q3="","-",IF(Q3&gt;S3,"○",IF(Q3&lt;S3,"●","△")))</f>
        <v>-</v>
      </c>
      <c r="S3" s="189"/>
      <c r="T3" s="162"/>
      <c r="U3" s="188" t="str">
        <f t="shared" ref="U3:U8" si="0">IF(T3="","-",IF(T3&gt;V3,"○",IF(T3&lt;V3,"●","△")))</f>
        <v>-</v>
      </c>
      <c r="V3" s="162"/>
      <c r="W3" s="86"/>
      <c r="X3" s="97" t="str">
        <f t="shared" ref="X3:X9" si="1">IF(W3="","-",IF(W3&gt;Y3,"○",IF(W3&lt;Y3,"●","△")))</f>
        <v>-</v>
      </c>
      <c r="Y3" s="87"/>
      <c r="Z3" s="82"/>
      <c r="AA3" s="97" t="str">
        <f t="shared" ref="AA3:AA10" si="2">IF(Z3="","-",IF(Z3&gt;AB3,"○",IF(Z3&lt;AB3,"●","△")))</f>
        <v>-</v>
      </c>
      <c r="AB3" s="82"/>
      <c r="AC3" s="86"/>
      <c r="AD3" s="97" t="str">
        <f t="shared" ref="AD3:AD11" si="3">IF(AC3="","-",IF(AC3&gt;AE3,"○",IF(AC3&lt;AE3,"●","△")))</f>
        <v>-</v>
      </c>
      <c r="AE3" s="87"/>
      <c r="AF3" s="82"/>
      <c r="AG3" s="97" t="str">
        <f t="shared" ref="AG3:AG12" si="4">IF(AF3="","-",IF(AF3&gt;AH3,"○",IF(AF3&lt;AH3,"●","△")))</f>
        <v>-</v>
      </c>
      <c r="AH3" s="82"/>
      <c r="AI3" s="86"/>
      <c r="AJ3" s="97" t="str">
        <f t="shared" ref="AJ3:AJ13" si="5">IF(AI3="","-",IF(AI3&gt;AK3,"○",IF(AI3&lt;AK3,"●","△")))</f>
        <v>-</v>
      </c>
      <c r="AK3" s="82"/>
      <c r="AL3" s="74" t="s">
        <v>526</v>
      </c>
      <c r="AM3" s="163">
        <f>(24-COUNTBLANK(B3:AK3))/2</f>
        <v>0</v>
      </c>
      <c r="AN3" s="163">
        <f>COUNTIF(B3:AK3,"○")</f>
        <v>0</v>
      </c>
      <c r="AO3" s="163">
        <f>COUNTIF(B3:AK3,"●")</f>
        <v>0</v>
      </c>
      <c r="AP3" s="163">
        <f>COUNTIF(B3:AK3,"△")</f>
        <v>0</v>
      </c>
      <c r="AQ3" s="163">
        <f>O18</f>
        <v>0</v>
      </c>
      <c r="AR3" s="163">
        <f>AF18</f>
        <v>0</v>
      </c>
      <c r="AS3" s="163">
        <f t="shared" ref="AS3:AS14" si="6">AQ3-AR3</f>
        <v>0</v>
      </c>
      <c r="AT3" s="165">
        <f t="shared" ref="AT3:AT12" si="7">AN3*3+AP3*1-AT18</f>
        <v>0</v>
      </c>
      <c r="AU3" s="101">
        <f t="shared" ref="AU3:AU14" si="8">RANK(AV3,$AV$3:$AV$14)</f>
        <v>1</v>
      </c>
      <c r="AV3" s="2">
        <f>AT3*10000+AS3*100+AQ3</f>
        <v>0</v>
      </c>
      <c r="AW3" s="2"/>
      <c r="AX3" s="276" t="e">
        <f>AT3/AM3</f>
        <v>#DIV/0!</v>
      </c>
      <c r="AZ3" s="56"/>
    </row>
    <row r="4" spans="2:54">
      <c r="B4" s="154" t="str">
        <f>IF(G3="","",G3)</f>
        <v/>
      </c>
      <c r="C4" s="97" t="str">
        <f t="shared" ref="C4:C14" si="9">IF(B4="","-",IF(B4&gt;D4,"○",IF(B4&lt;D4,"●","△")))</f>
        <v>-</v>
      </c>
      <c r="D4" s="69" t="str">
        <f>IF(E3="","",E3)</f>
        <v/>
      </c>
      <c r="E4" s="166"/>
      <c r="F4" s="275" t="s">
        <v>97</v>
      </c>
      <c r="G4" s="167"/>
      <c r="H4" s="69"/>
      <c r="I4" s="97" t="str">
        <f>IF(H4="","-",IF(H4&gt;J4,"○",IF(H4&lt;J4,"●","△")))</f>
        <v>-</v>
      </c>
      <c r="J4" s="69"/>
      <c r="K4" s="68"/>
      <c r="L4" s="97" t="str">
        <f>IF(K4="","-",IF(K4&gt;M4,"○",IF(K4&lt;M4,"●","△")))</f>
        <v>-</v>
      </c>
      <c r="M4" s="70"/>
      <c r="N4" s="69"/>
      <c r="O4" s="97" t="str">
        <f>IF(N4="","-",IF(N4&gt;P4,"○",IF(N4&lt;P4,"●","△")))</f>
        <v>-</v>
      </c>
      <c r="P4" s="69"/>
      <c r="Q4" s="177"/>
      <c r="R4" s="188" t="str">
        <f>IF(Q4="","-",IF(Q4&gt;S4,"○",IF(Q4&lt;S4,"●","△")))</f>
        <v>-</v>
      </c>
      <c r="S4" s="179"/>
      <c r="T4" s="178"/>
      <c r="U4" s="188" t="str">
        <f t="shared" si="0"/>
        <v>-</v>
      </c>
      <c r="V4" s="178"/>
      <c r="W4" s="68"/>
      <c r="X4" s="97" t="str">
        <f t="shared" si="1"/>
        <v>-</v>
      </c>
      <c r="Y4" s="70"/>
      <c r="Z4" s="69"/>
      <c r="AA4" s="97" t="str">
        <f t="shared" si="2"/>
        <v>-</v>
      </c>
      <c r="AB4" s="82"/>
      <c r="AC4" s="68"/>
      <c r="AD4" s="97" t="str">
        <f t="shared" si="3"/>
        <v>-</v>
      </c>
      <c r="AE4" s="70"/>
      <c r="AF4" s="69"/>
      <c r="AG4" s="97" t="str">
        <f t="shared" si="4"/>
        <v>-</v>
      </c>
      <c r="AH4" s="69"/>
      <c r="AI4" s="68"/>
      <c r="AJ4" s="97" t="str">
        <f t="shared" si="5"/>
        <v>-</v>
      </c>
      <c r="AK4" s="69"/>
      <c r="AL4" s="74" t="s">
        <v>527</v>
      </c>
      <c r="AM4" s="163">
        <f t="shared" ref="AM4:AM14" si="10">(24-COUNTBLANK(B4:AK4))/2</f>
        <v>0</v>
      </c>
      <c r="AN4" s="163">
        <f t="shared" ref="AN4:AN14" si="11">COUNTIF(B4:AH4,"○")</f>
        <v>0</v>
      </c>
      <c r="AO4" s="163">
        <f t="shared" ref="AO4:AO14" si="12">COUNTIF(B4:AK4,"●")</f>
        <v>0</v>
      </c>
      <c r="AP4" s="163">
        <f t="shared" ref="AP4:AP14" si="13">COUNTIF(B4:AK4,"△")</f>
        <v>0</v>
      </c>
      <c r="AQ4" s="163">
        <f t="shared" ref="AQ4:AQ14" si="14">O19</f>
        <v>0</v>
      </c>
      <c r="AR4" s="163">
        <f t="shared" ref="AR4:AR14" si="15">AF19</f>
        <v>0</v>
      </c>
      <c r="AS4" s="163">
        <f t="shared" si="6"/>
        <v>0</v>
      </c>
      <c r="AT4" s="165">
        <f t="shared" si="7"/>
        <v>0</v>
      </c>
      <c r="AU4" s="101">
        <f t="shared" si="8"/>
        <v>1</v>
      </c>
      <c r="AV4" s="2">
        <f t="shared" ref="AV4:AV14" si="16">AT4*10000+AS4*100+AQ4</f>
        <v>0</v>
      </c>
      <c r="AW4" s="2"/>
      <c r="AX4" s="276" t="e">
        <f>AT4/AM4</f>
        <v>#DIV/0!</v>
      </c>
      <c r="AZ4" s="56"/>
    </row>
    <row r="5" spans="2:54">
      <c r="B5" s="68" t="str">
        <f>IF(J3="","",J3)</f>
        <v/>
      </c>
      <c r="C5" s="97" t="str">
        <f t="shared" si="9"/>
        <v>-</v>
      </c>
      <c r="D5" s="69" t="str">
        <f>IF(H3="","",H3)</f>
        <v/>
      </c>
      <c r="E5" s="68" t="str">
        <f>IF(J4="","",J4)</f>
        <v/>
      </c>
      <c r="F5" s="97" t="str">
        <f t="shared" ref="F5:F14" si="17">IF(E5="","-",IF(E5&gt;G5,"○",IF(E5&lt;G5,"●","△")))</f>
        <v>-</v>
      </c>
      <c r="G5" s="70" t="str">
        <f>IF(H4="","",H4)</f>
        <v/>
      </c>
      <c r="H5" s="168"/>
      <c r="I5" s="275" t="s">
        <v>97</v>
      </c>
      <c r="J5" s="168"/>
      <c r="K5" s="169"/>
      <c r="L5" s="97" t="str">
        <f>IF(K5="","-",IF(K5&gt;M5,"○",IF(K5&lt;M5,"●","△")))</f>
        <v>-</v>
      </c>
      <c r="M5" s="70"/>
      <c r="N5" s="56"/>
      <c r="O5" s="97" t="str">
        <f>IF(N5="","-",IF(N5&gt;P5,"○",IF(N5&lt;P5,"●","△")))</f>
        <v>-</v>
      </c>
      <c r="P5" s="69"/>
      <c r="Q5" s="169"/>
      <c r="R5" s="97" t="str">
        <f>IF(Q5="","-",IF(Q5&gt;S5,"○",IF(Q5&lt;S5,"●","△")))</f>
        <v>-</v>
      </c>
      <c r="S5" s="70"/>
      <c r="T5" s="56"/>
      <c r="U5" s="97" t="str">
        <f t="shared" si="0"/>
        <v>-</v>
      </c>
      <c r="V5" s="69"/>
      <c r="W5" s="169"/>
      <c r="X5" s="97" t="str">
        <f t="shared" si="1"/>
        <v>-</v>
      </c>
      <c r="Y5" s="170"/>
      <c r="Z5" s="56"/>
      <c r="AA5" s="97" t="str">
        <f t="shared" si="2"/>
        <v>-</v>
      </c>
      <c r="AB5" s="82"/>
      <c r="AC5" s="169"/>
      <c r="AD5" s="97" t="str">
        <f t="shared" si="3"/>
        <v>-</v>
      </c>
      <c r="AE5" s="170"/>
      <c r="AF5" s="56"/>
      <c r="AG5" s="97" t="str">
        <f t="shared" si="4"/>
        <v>-</v>
      </c>
      <c r="AH5" s="69"/>
      <c r="AI5" s="169"/>
      <c r="AJ5" s="97" t="str">
        <f t="shared" si="5"/>
        <v>-</v>
      </c>
      <c r="AK5" s="69"/>
      <c r="AL5" s="74" t="s">
        <v>528</v>
      </c>
      <c r="AM5" s="163">
        <f t="shared" si="10"/>
        <v>0</v>
      </c>
      <c r="AN5" s="163">
        <f t="shared" si="11"/>
        <v>0</v>
      </c>
      <c r="AO5" s="163">
        <f t="shared" si="12"/>
        <v>0</v>
      </c>
      <c r="AP5" s="163">
        <f t="shared" si="13"/>
        <v>0</v>
      </c>
      <c r="AQ5" s="163">
        <f t="shared" si="14"/>
        <v>0</v>
      </c>
      <c r="AR5" s="163">
        <f t="shared" si="15"/>
        <v>0</v>
      </c>
      <c r="AS5" s="163">
        <f t="shared" si="6"/>
        <v>0</v>
      </c>
      <c r="AT5" s="165">
        <f t="shared" si="7"/>
        <v>0</v>
      </c>
      <c r="AU5" s="101">
        <f t="shared" si="8"/>
        <v>1</v>
      </c>
      <c r="AV5" s="2">
        <f t="shared" si="16"/>
        <v>0</v>
      </c>
      <c r="AW5" s="2"/>
      <c r="AX5" s="276" t="e">
        <f t="shared" ref="AX5:AX14" si="18">AT5/AM5</f>
        <v>#DIV/0!</v>
      </c>
      <c r="AZ5" s="56"/>
    </row>
    <row r="6" spans="2:54">
      <c r="B6" s="68" t="str">
        <f>IF(M3="","",M3)</f>
        <v/>
      </c>
      <c r="C6" s="125" t="str">
        <f t="shared" si="9"/>
        <v>-</v>
      </c>
      <c r="D6" s="70" t="str">
        <f>IF(K3="","",K3)</f>
        <v/>
      </c>
      <c r="E6" s="86" t="str">
        <f>IF(M4="","",M4)</f>
        <v/>
      </c>
      <c r="F6" s="97" t="str">
        <f t="shared" si="17"/>
        <v>-</v>
      </c>
      <c r="G6" s="170" t="str">
        <f>IF(K4="","",K4)</f>
        <v/>
      </c>
      <c r="H6" s="82" t="str">
        <f>IF(M5="","",M5)</f>
        <v/>
      </c>
      <c r="I6" s="97" t="str">
        <f t="shared" ref="I6:I14" si="19">IF(H6="","-",IF(H6&gt;J6,"○",IF(H6&lt;J6,"●","△")))</f>
        <v>-</v>
      </c>
      <c r="J6" s="82" t="str">
        <f>IF(K5="","",K5)</f>
        <v/>
      </c>
      <c r="K6" s="171"/>
      <c r="L6" s="275" t="s">
        <v>97</v>
      </c>
      <c r="M6" s="172"/>
      <c r="N6" s="82"/>
      <c r="O6" s="97" t="str">
        <f>IF(N6="","-",IF(N6&gt;P6,"○",IF(N6&lt;P6,"●","△")))</f>
        <v>-</v>
      </c>
      <c r="P6" s="69"/>
      <c r="Q6" s="86"/>
      <c r="R6" s="97" t="str">
        <f>IF(Q6="","-",IF(Q6&gt;S6,"○",IF(Q6&lt;S6,"●","△")))</f>
        <v>-</v>
      </c>
      <c r="S6" s="70"/>
      <c r="T6" s="82"/>
      <c r="U6" s="97" t="str">
        <f t="shared" si="0"/>
        <v>-</v>
      </c>
      <c r="V6" s="69"/>
      <c r="W6" s="86"/>
      <c r="X6" s="97" t="str">
        <f t="shared" si="1"/>
        <v>-</v>
      </c>
      <c r="Y6" s="87"/>
      <c r="Z6" s="82"/>
      <c r="AA6" s="97" t="str">
        <f t="shared" si="2"/>
        <v>-</v>
      </c>
      <c r="AB6" s="82"/>
      <c r="AC6" s="86"/>
      <c r="AD6" s="97" t="str">
        <f t="shared" si="3"/>
        <v>-</v>
      </c>
      <c r="AE6" s="87"/>
      <c r="AF6" s="82"/>
      <c r="AG6" s="97" t="str">
        <f t="shared" si="4"/>
        <v>-</v>
      </c>
      <c r="AH6" s="69"/>
      <c r="AI6" s="86"/>
      <c r="AJ6" s="97" t="str">
        <f t="shared" si="5"/>
        <v>-</v>
      </c>
      <c r="AK6" s="69"/>
      <c r="AL6" s="74" t="s">
        <v>529</v>
      </c>
      <c r="AM6" s="163">
        <f t="shared" si="10"/>
        <v>0</v>
      </c>
      <c r="AN6" s="163">
        <f t="shared" si="11"/>
        <v>0</v>
      </c>
      <c r="AO6" s="163">
        <f t="shared" si="12"/>
        <v>0</v>
      </c>
      <c r="AP6" s="163">
        <f t="shared" si="13"/>
        <v>0</v>
      </c>
      <c r="AQ6" s="163">
        <f t="shared" si="14"/>
        <v>0</v>
      </c>
      <c r="AR6" s="163">
        <f t="shared" si="15"/>
        <v>0</v>
      </c>
      <c r="AS6" s="163">
        <f t="shared" si="6"/>
        <v>0</v>
      </c>
      <c r="AT6" s="165">
        <f t="shared" si="7"/>
        <v>0</v>
      </c>
      <c r="AU6" s="101">
        <f t="shared" si="8"/>
        <v>1</v>
      </c>
      <c r="AV6" s="2">
        <f t="shared" si="16"/>
        <v>0</v>
      </c>
      <c r="AW6" s="2"/>
      <c r="AX6" s="276" t="e">
        <f t="shared" si="18"/>
        <v>#DIV/0!</v>
      </c>
      <c r="AZ6" s="56"/>
    </row>
    <row r="7" spans="2:54">
      <c r="B7" s="169" t="str">
        <f>IF(P3="","",P3)</f>
        <v/>
      </c>
      <c r="C7" s="131" t="str">
        <f t="shared" si="9"/>
        <v>-</v>
      </c>
      <c r="D7" s="70" t="str">
        <f>IF(N3="","",N3)</f>
        <v/>
      </c>
      <c r="E7" s="68" t="str">
        <f>IF(P4="","",P4)</f>
        <v/>
      </c>
      <c r="F7" s="97" t="str">
        <f t="shared" si="17"/>
        <v>-</v>
      </c>
      <c r="G7" s="70" t="str">
        <f>IF(N4="","",N4)</f>
        <v/>
      </c>
      <c r="H7" s="69" t="str">
        <f>IF(P5="","",P5)</f>
        <v/>
      </c>
      <c r="I7" s="97" t="str">
        <f t="shared" si="19"/>
        <v>-</v>
      </c>
      <c r="J7" s="69" t="str">
        <f>IF(N5="","",N5)</f>
        <v/>
      </c>
      <c r="K7" s="68" t="str">
        <f>IF(P6="","",P6)</f>
        <v/>
      </c>
      <c r="L7" s="97" t="str">
        <f t="shared" ref="L7:L14" si="20">IF(K7="","-",IF(K7&gt;M7,"○",IF(K7&lt;M7,"●","△")))</f>
        <v>-</v>
      </c>
      <c r="M7" s="70" t="str">
        <f>IF(N6="","",N6)</f>
        <v/>
      </c>
      <c r="N7" s="173"/>
      <c r="O7" s="275" t="s">
        <v>97</v>
      </c>
      <c r="P7" s="173"/>
      <c r="Q7" s="68"/>
      <c r="R7" s="97" t="str">
        <f>IF(Q7="","-",IF(Q7&gt;S7,"○",IF(Q7&lt;S7,"●","△")))</f>
        <v>-</v>
      </c>
      <c r="S7" s="70"/>
      <c r="T7" s="82"/>
      <c r="U7" s="97" t="str">
        <f t="shared" si="0"/>
        <v>-</v>
      </c>
      <c r="V7" s="69"/>
      <c r="W7" s="86"/>
      <c r="X7" s="97" t="str">
        <f t="shared" si="1"/>
        <v>-</v>
      </c>
      <c r="Y7" s="87"/>
      <c r="Z7" s="82"/>
      <c r="AA7" s="97" t="str">
        <f t="shared" si="2"/>
        <v>-</v>
      </c>
      <c r="AB7" s="82"/>
      <c r="AC7" s="86"/>
      <c r="AD7" s="97" t="str">
        <f t="shared" si="3"/>
        <v>-</v>
      </c>
      <c r="AE7" s="87"/>
      <c r="AF7" s="82"/>
      <c r="AG7" s="97" t="str">
        <f t="shared" si="4"/>
        <v>-</v>
      </c>
      <c r="AH7" s="69"/>
      <c r="AI7" s="86"/>
      <c r="AJ7" s="97" t="str">
        <f t="shared" si="5"/>
        <v>-</v>
      </c>
      <c r="AK7" s="69"/>
      <c r="AL7" s="74" t="s">
        <v>530</v>
      </c>
      <c r="AM7" s="163">
        <f t="shared" si="10"/>
        <v>0</v>
      </c>
      <c r="AN7" s="163">
        <f t="shared" si="11"/>
        <v>0</v>
      </c>
      <c r="AO7" s="163">
        <f t="shared" si="12"/>
        <v>0</v>
      </c>
      <c r="AP7" s="163">
        <f t="shared" si="13"/>
        <v>0</v>
      </c>
      <c r="AQ7" s="163">
        <f t="shared" si="14"/>
        <v>0</v>
      </c>
      <c r="AR7" s="163">
        <f t="shared" si="15"/>
        <v>0</v>
      </c>
      <c r="AS7" s="163">
        <f t="shared" si="6"/>
        <v>0</v>
      </c>
      <c r="AT7" s="165">
        <f t="shared" si="7"/>
        <v>0</v>
      </c>
      <c r="AU7" s="101">
        <f t="shared" si="8"/>
        <v>1</v>
      </c>
      <c r="AV7" s="2">
        <f t="shared" si="16"/>
        <v>0</v>
      </c>
      <c r="AW7" s="2"/>
      <c r="AX7" s="276" t="e">
        <f t="shared" si="18"/>
        <v>#DIV/0!</v>
      </c>
      <c r="AZ7" s="56"/>
    </row>
    <row r="8" spans="2:54">
      <c r="B8" s="177" t="str">
        <f>IF(S3="","",S3)</f>
        <v/>
      </c>
      <c r="C8" s="192" t="str">
        <f t="shared" si="9"/>
        <v>-</v>
      </c>
      <c r="D8" s="179" t="str">
        <f>IF(Q3="","",Q3)</f>
        <v/>
      </c>
      <c r="E8" s="177" t="str">
        <f>IF(S4="","",S4)</f>
        <v/>
      </c>
      <c r="F8" s="192" t="str">
        <f t="shared" si="17"/>
        <v>-</v>
      </c>
      <c r="G8" s="179" t="str">
        <f>IF(Q4="","",Q4)</f>
        <v/>
      </c>
      <c r="H8" s="69" t="str">
        <f>IF(S5="","",S5)</f>
        <v/>
      </c>
      <c r="I8" s="125" t="str">
        <f t="shared" si="19"/>
        <v>-</v>
      </c>
      <c r="J8" s="69" t="str">
        <f>IF(Q5="","",Q5)</f>
        <v/>
      </c>
      <c r="K8" s="68" t="str">
        <f>IF(S6="","",S6)</f>
        <v/>
      </c>
      <c r="L8" s="125" t="str">
        <f t="shared" si="20"/>
        <v>-</v>
      </c>
      <c r="M8" s="70" t="str">
        <f>IF(Q6="","",Q6)</f>
        <v/>
      </c>
      <c r="N8" s="69" t="str">
        <f>IF(S7="","",S7)</f>
        <v/>
      </c>
      <c r="O8" s="125" t="str">
        <f>IF(N8="","-",IF(N8&gt;P8,"○",IF(N8&lt;P8,"●","△")))</f>
        <v>-</v>
      </c>
      <c r="P8" s="69" t="str">
        <f>IF(Q7="","",Q7)</f>
        <v/>
      </c>
      <c r="Q8" s="166"/>
      <c r="R8" s="275" t="s">
        <v>97</v>
      </c>
      <c r="S8" s="167"/>
      <c r="T8" s="82"/>
      <c r="U8" s="97" t="str">
        <f t="shared" si="0"/>
        <v>-</v>
      </c>
      <c r="V8" s="82"/>
      <c r="W8" s="86"/>
      <c r="X8" s="97" t="str">
        <f t="shared" si="1"/>
        <v>-</v>
      </c>
      <c r="Y8" s="87"/>
      <c r="Z8" s="82"/>
      <c r="AA8" s="97" t="str">
        <f t="shared" si="2"/>
        <v>-</v>
      </c>
      <c r="AB8" s="82"/>
      <c r="AC8" s="86"/>
      <c r="AD8" s="97" t="str">
        <f t="shared" si="3"/>
        <v>-</v>
      </c>
      <c r="AE8" s="87"/>
      <c r="AF8" s="82"/>
      <c r="AG8" s="97" t="str">
        <f t="shared" si="4"/>
        <v>-</v>
      </c>
      <c r="AH8" s="69"/>
      <c r="AI8" s="86"/>
      <c r="AJ8" s="97" t="str">
        <f t="shared" si="5"/>
        <v>-</v>
      </c>
      <c r="AK8" s="69"/>
      <c r="AL8" s="74" t="s">
        <v>531</v>
      </c>
      <c r="AM8" s="163">
        <f t="shared" si="10"/>
        <v>0</v>
      </c>
      <c r="AN8" s="163">
        <f t="shared" si="11"/>
        <v>0</v>
      </c>
      <c r="AO8" s="163">
        <f t="shared" si="12"/>
        <v>0</v>
      </c>
      <c r="AP8" s="163">
        <f t="shared" si="13"/>
        <v>0</v>
      </c>
      <c r="AQ8" s="163">
        <f t="shared" si="14"/>
        <v>0</v>
      </c>
      <c r="AR8" s="163">
        <f t="shared" si="15"/>
        <v>0</v>
      </c>
      <c r="AS8" s="163">
        <f t="shared" si="6"/>
        <v>0</v>
      </c>
      <c r="AT8" s="165">
        <f t="shared" si="7"/>
        <v>0</v>
      </c>
      <c r="AU8" s="101">
        <f t="shared" si="8"/>
        <v>1</v>
      </c>
      <c r="AV8" s="2">
        <f t="shared" si="16"/>
        <v>0</v>
      </c>
      <c r="AW8" s="2"/>
      <c r="AX8" s="276" t="e">
        <f t="shared" si="18"/>
        <v>#DIV/0!</v>
      </c>
      <c r="AZ8" s="56"/>
    </row>
    <row r="9" spans="2:54">
      <c r="B9" s="193" t="str">
        <f>IF(V3="","",V3)</f>
        <v/>
      </c>
      <c r="C9" s="195" t="str">
        <f t="shared" si="9"/>
        <v>-</v>
      </c>
      <c r="D9" s="196" t="str">
        <f>IF(T3="","",T3)</f>
        <v/>
      </c>
      <c r="E9" s="177" t="str">
        <f>IF(V4="","",V4)</f>
        <v/>
      </c>
      <c r="F9" s="188" t="str">
        <f t="shared" si="17"/>
        <v>-</v>
      </c>
      <c r="G9" s="179" t="str">
        <f>IF(T4="","",T4)</f>
        <v/>
      </c>
      <c r="H9" s="69" t="str">
        <f>IF(V5="","",V5)</f>
        <v/>
      </c>
      <c r="I9" s="97" t="str">
        <f t="shared" si="19"/>
        <v>-</v>
      </c>
      <c r="J9" s="69" t="str">
        <f>IF(T5="","",T5)</f>
        <v/>
      </c>
      <c r="K9" s="68" t="str">
        <f>IF(V6="","",V6)</f>
        <v/>
      </c>
      <c r="L9" s="97" t="str">
        <f t="shared" si="20"/>
        <v>-</v>
      </c>
      <c r="M9" s="70" t="str">
        <f>IF(T6="","",T6)</f>
        <v/>
      </c>
      <c r="N9" s="69" t="str">
        <f>IF(V7="","",V7)</f>
        <v/>
      </c>
      <c r="O9" s="97" t="str">
        <f>IF(N9="","-",IF(N9&gt;P9,"○",IF(N9&lt;P9,"●","△")))</f>
        <v>-</v>
      </c>
      <c r="P9" s="69" t="str">
        <f>IF(T7="","",T7)</f>
        <v/>
      </c>
      <c r="Q9" s="68" t="str">
        <f>IF(V8="","",V8)</f>
        <v/>
      </c>
      <c r="R9" s="97" t="str">
        <f>IF(Q9="","-",IF(Q9&gt;S9,"○",IF(Q9&lt;S9,"●","△")))</f>
        <v>-</v>
      </c>
      <c r="S9" s="70" t="str">
        <f>IF(T8="","",T8)</f>
        <v/>
      </c>
      <c r="T9" s="173"/>
      <c r="U9" s="275" t="s">
        <v>97</v>
      </c>
      <c r="V9" s="173"/>
      <c r="W9" s="68"/>
      <c r="X9" s="97" t="str">
        <f t="shared" si="1"/>
        <v>-</v>
      </c>
      <c r="Y9" s="70"/>
      <c r="Z9" s="82"/>
      <c r="AA9" s="97" t="str">
        <f t="shared" si="2"/>
        <v>-</v>
      </c>
      <c r="AB9" s="82"/>
      <c r="AC9" s="68"/>
      <c r="AD9" s="97" t="str">
        <f t="shared" si="3"/>
        <v>-</v>
      </c>
      <c r="AE9" s="70"/>
      <c r="AF9" s="82"/>
      <c r="AG9" s="97" t="str">
        <f t="shared" si="4"/>
        <v>-</v>
      </c>
      <c r="AH9" s="69"/>
      <c r="AI9" s="86"/>
      <c r="AJ9" s="97" t="str">
        <f t="shared" si="5"/>
        <v>-</v>
      </c>
      <c r="AK9" s="69"/>
      <c r="AL9" s="74" t="s">
        <v>532</v>
      </c>
      <c r="AM9" s="163">
        <f t="shared" si="10"/>
        <v>0</v>
      </c>
      <c r="AN9" s="163">
        <f t="shared" si="11"/>
        <v>0</v>
      </c>
      <c r="AO9" s="163">
        <f t="shared" si="12"/>
        <v>0</v>
      </c>
      <c r="AP9" s="163">
        <f t="shared" si="13"/>
        <v>0</v>
      </c>
      <c r="AQ9" s="163">
        <f t="shared" si="14"/>
        <v>0</v>
      </c>
      <c r="AR9" s="163">
        <f t="shared" si="15"/>
        <v>0</v>
      </c>
      <c r="AS9" s="163">
        <f t="shared" si="6"/>
        <v>0</v>
      </c>
      <c r="AT9" s="165">
        <f t="shared" si="7"/>
        <v>0</v>
      </c>
      <c r="AU9" s="101">
        <f t="shared" si="8"/>
        <v>1</v>
      </c>
      <c r="AV9" s="2">
        <f t="shared" si="16"/>
        <v>0</v>
      </c>
      <c r="AW9" s="2"/>
      <c r="AX9" s="276" t="e">
        <f t="shared" si="18"/>
        <v>#DIV/0!</v>
      </c>
      <c r="AZ9" s="56"/>
    </row>
    <row r="10" spans="2:54">
      <c r="B10" s="68" t="str">
        <f>IF(Y3="","",Y3)</f>
        <v/>
      </c>
      <c r="C10" s="125" t="str">
        <f t="shared" si="9"/>
        <v>-</v>
      </c>
      <c r="D10" s="70" t="str">
        <f>IF(W3="","",W3)</f>
        <v/>
      </c>
      <c r="E10" s="169" t="str">
        <f>IF(Y4="","",Y4)</f>
        <v/>
      </c>
      <c r="F10" s="97" t="str">
        <f t="shared" si="17"/>
        <v>-</v>
      </c>
      <c r="G10" s="170" t="str">
        <f>IF(W4="","",W4)</f>
        <v/>
      </c>
      <c r="H10" s="56" t="str">
        <f>IF(Y5="","",Y5)</f>
        <v/>
      </c>
      <c r="I10" s="97" t="str">
        <f t="shared" si="19"/>
        <v>-</v>
      </c>
      <c r="J10" s="56" t="str">
        <f>IF(W5="","",W5)</f>
        <v/>
      </c>
      <c r="K10" s="68" t="str">
        <f>IF(Y6="","",Y6)</f>
        <v/>
      </c>
      <c r="L10" s="97" t="str">
        <f t="shared" si="20"/>
        <v>-</v>
      </c>
      <c r="M10" s="70" t="str">
        <f>IF(W6="","",W6)</f>
        <v/>
      </c>
      <c r="N10" s="56" t="str">
        <f>IF(Y7="","",Y7)</f>
        <v/>
      </c>
      <c r="O10" s="97" t="str">
        <f>IF(N10="","-",IF(N10&gt;P10,"○",IF(N10&lt;P10,"●","△")))</f>
        <v>-</v>
      </c>
      <c r="P10" s="56" t="str">
        <f>IF(W7="","",W7)</f>
        <v/>
      </c>
      <c r="Q10" s="169" t="str">
        <f>IF(Y8="","",Y8)</f>
        <v/>
      </c>
      <c r="R10" s="97" t="str">
        <f>IF(Q10="","-",IF(Q10&gt;S10,"○",IF(Q10&lt;S10,"●","△")))</f>
        <v>-</v>
      </c>
      <c r="S10" s="170" t="str">
        <f>IF(W8="","",W8)</f>
        <v/>
      </c>
      <c r="T10" s="56" t="str">
        <f>IF(Y9="","",Y9)</f>
        <v/>
      </c>
      <c r="U10" s="97" t="str">
        <f>IF(T10="","-",IF(T10&gt;V10,"○",IF(T10&lt;V10,"●","△")))</f>
        <v>-</v>
      </c>
      <c r="V10" s="56" t="str">
        <f>IF(W9="","",W9)</f>
        <v/>
      </c>
      <c r="W10" s="174"/>
      <c r="X10" s="275" t="s">
        <v>97</v>
      </c>
      <c r="Y10" s="175"/>
      <c r="Z10" s="82"/>
      <c r="AA10" s="97" t="str">
        <f t="shared" si="2"/>
        <v>-</v>
      </c>
      <c r="AB10" s="82"/>
      <c r="AC10" s="169"/>
      <c r="AD10" s="97" t="str">
        <f t="shared" si="3"/>
        <v>-</v>
      </c>
      <c r="AE10" s="170"/>
      <c r="AF10" s="82"/>
      <c r="AG10" s="97" t="str">
        <f t="shared" si="4"/>
        <v>-</v>
      </c>
      <c r="AH10" s="69"/>
      <c r="AI10" s="86"/>
      <c r="AJ10" s="97" t="str">
        <f t="shared" si="5"/>
        <v>-</v>
      </c>
      <c r="AK10" s="69"/>
      <c r="AL10" s="74" t="s">
        <v>533</v>
      </c>
      <c r="AM10" s="163">
        <f t="shared" si="10"/>
        <v>0</v>
      </c>
      <c r="AN10" s="163">
        <f t="shared" si="11"/>
        <v>0</v>
      </c>
      <c r="AO10" s="163">
        <f t="shared" si="12"/>
        <v>0</v>
      </c>
      <c r="AP10" s="163">
        <f t="shared" si="13"/>
        <v>0</v>
      </c>
      <c r="AQ10" s="163">
        <f t="shared" si="14"/>
        <v>0</v>
      </c>
      <c r="AR10" s="163">
        <f t="shared" si="15"/>
        <v>0</v>
      </c>
      <c r="AS10" s="163">
        <f t="shared" si="6"/>
        <v>0</v>
      </c>
      <c r="AT10" s="165">
        <f t="shared" si="7"/>
        <v>0</v>
      </c>
      <c r="AU10" s="101">
        <f t="shared" si="8"/>
        <v>1</v>
      </c>
      <c r="AV10" s="2">
        <f t="shared" si="16"/>
        <v>0</v>
      </c>
      <c r="AW10" s="2"/>
      <c r="AX10" s="276" t="e">
        <f t="shared" si="18"/>
        <v>#DIV/0!</v>
      </c>
      <c r="AZ10" s="56"/>
    </row>
    <row r="11" spans="2:54">
      <c r="B11" s="68" t="str">
        <f>IF(AB3="","",AB3)</f>
        <v/>
      </c>
      <c r="C11" s="125" t="str">
        <f t="shared" si="9"/>
        <v>-</v>
      </c>
      <c r="D11" s="69" t="str">
        <f>IF(Z3="","",Z3)</f>
        <v/>
      </c>
      <c r="E11" s="68" t="str">
        <f>IF(AB4="","",AB4)</f>
        <v/>
      </c>
      <c r="F11" s="125" t="str">
        <f t="shared" si="17"/>
        <v>-</v>
      </c>
      <c r="G11" s="70" t="str">
        <f>IF(Z4="","",Z4)</f>
        <v/>
      </c>
      <c r="H11" s="69" t="str">
        <f>IF(AB5="","",AB5)</f>
        <v/>
      </c>
      <c r="I11" s="125" t="str">
        <f t="shared" si="19"/>
        <v>-</v>
      </c>
      <c r="J11" s="69" t="str">
        <f>IF(Z5="","",Z5)</f>
        <v/>
      </c>
      <c r="K11" s="68" t="str">
        <f>IF(AB6="","",AB6)</f>
        <v/>
      </c>
      <c r="L11" s="125" t="str">
        <f t="shared" si="20"/>
        <v>-</v>
      </c>
      <c r="M11" s="70" t="str">
        <f>IF(Z6="","",Z6)</f>
        <v/>
      </c>
      <c r="N11" s="69" t="str">
        <f>IF(AB7="","",AB7)</f>
        <v/>
      </c>
      <c r="O11" s="125" t="str">
        <f>IF(N11="","-",IF(N11&gt;P11,"○",IF(N11&lt;P11,"●","△")))</f>
        <v>-</v>
      </c>
      <c r="P11" s="69" t="str">
        <f>IF(Z7="","",Z7)</f>
        <v/>
      </c>
      <c r="Q11" s="68" t="str">
        <f>IF(AB8="","",AB8)</f>
        <v/>
      </c>
      <c r="R11" s="125" t="str">
        <f>IF(Q11="","-",IF(Q11&gt;S11,"○",IF(Q11&lt;S11,"●","△")))</f>
        <v>-</v>
      </c>
      <c r="S11" s="70" t="str">
        <f>IF(Z8="","",Z8)</f>
        <v/>
      </c>
      <c r="T11" s="69" t="str">
        <f>IF(AB9="","",AB9)</f>
        <v/>
      </c>
      <c r="U11" s="125" t="str">
        <f>IF(T11="","-",IF(T11&gt;V11,"○",IF(T11&lt;V11,"●","△")))</f>
        <v>-</v>
      </c>
      <c r="V11" s="69" t="str">
        <f>IF(Z9="","",Z9)</f>
        <v/>
      </c>
      <c r="W11" s="277" t="str">
        <f>IF(AB10="","",AB10)</f>
        <v/>
      </c>
      <c r="X11" s="278" t="str">
        <f>IF(W11="","-",IF(W11&gt;Y11,"○",IF(W11&lt;Y11,"●","△")))</f>
        <v>-</v>
      </c>
      <c r="Y11" s="274" t="str">
        <f>IF(Z10="","",Z10)</f>
        <v/>
      </c>
      <c r="Z11" s="173"/>
      <c r="AA11" s="275" t="s">
        <v>97</v>
      </c>
      <c r="AB11" s="173"/>
      <c r="AC11" s="277"/>
      <c r="AD11" s="97" t="str">
        <f t="shared" si="3"/>
        <v>-</v>
      </c>
      <c r="AE11" s="274"/>
      <c r="AF11" s="68"/>
      <c r="AG11" s="97" t="str">
        <f t="shared" si="4"/>
        <v>-</v>
      </c>
      <c r="AH11" s="69"/>
      <c r="AI11" s="68"/>
      <c r="AJ11" s="97" t="str">
        <f t="shared" si="5"/>
        <v>-</v>
      </c>
      <c r="AK11" s="70"/>
      <c r="AL11" s="74" t="s">
        <v>534</v>
      </c>
      <c r="AM11" s="163">
        <f t="shared" si="10"/>
        <v>0</v>
      </c>
      <c r="AN11" s="163">
        <f t="shared" si="11"/>
        <v>0</v>
      </c>
      <c r="AO11" s="163">
        <f t="shared" si="12"/>
        <v>0</v>
      </c>
      <c r="AP11" s="163">
        <f t="shared" si="13"/>
        <v>0</v>
      </c>
      <c r="AQ11" s="163">
        <f t="shared" si="14"/>
        <v>0</v>
      </c>
      <c r="AR11" s="163">
        <f t="shared" si="15"/>
        <v>0</v>
      </c>
      <c r="AS11" s="163">
        <f t="shared" si="6"/>
        <v>0</v>
      </c>
      <c r="AT11" s="165">
        <f t="shared" si="7"/>
        <v>0</v>
      </c>
      <c r="AU11" s="101">
        <f t="shared" si="8"/>
        <v>1</v>
      </c>
      <c r="AV11" s="2">
        <f t="shared" si="16"/>
        <v>0</v>
      </c>
      <c r="AW11" s="2"/>
      <c r="AX11" s="276" t="e">
        <f t="shared" si="18"/>
        <v>#DIV/0!</v>
      </c>
      <c r="AZ11" s="56"/>
    </row>
    <row r="12" spans="2:54">
      <c r="B12" s="68" t="str">
        <f>IF(AE3="","",AE3)</f>
        <v/>
      </c>
      <c r="C12" s="125" t="str">
        <f t="shared" si="9"/>
        <v>-</v>
      </c>
      <c r="D12" s="70" t="str">
        <f>IF(AC3="","",AC3)</f>
        <v/>
      </c>
      <c r="E12" s="169" t="str">
        <f>IF(AE4="","",AE4)</f>
        <v/>
      </c>
      <c r="F12" s="97" t="str">
        <f t="shared" si="17"/>
        <v>-</v>
      </c>
      <c r="G12" s="170" t="str">
        <f>IF(AC4="","",AC4)</f>
        <v/>
      </c>
      <c r="H12" s="56" t="str">
        <f>IF(AE5="","",AE5)</f>
        <v/>
      </c>
      <c r="I12" s="97" t="str">
        <f t="shared" si="19"/>
        <v>-</v>
      </c>
      <c r="J12" s="56" t="str">
        <f>IF(AC5="","",AC5)</f>
        <v/>
      </c>
      <c r="K12" s="68" t="str">
        <f>IF(AE6="","",AE6)</f>
        <v/>
      </c>
      <c r="L12" s="97" t="str">
        <f t="shared" si="20"/>
        <v>-</v>
      </c>
      <c r="M12" s="70" t="str">
        <f>IF(AC6="","",AC6)</f>
        <v/>
      </c>
      <c r="N12" s="56" t="str">
        <f>IF(AE7="","",AE7)</f>
        <v/>
      </c>
      <c r="O12" s="97" t="str">
        <f t="shared" ref="O12:O14" si="21">IF(N12="","-",IF(N12&gt;P12,"○",IF(N12&lt;P12,"●","△")))</f>
        <v>-</v>
      </c>
      <c r="P12" s="56" t="str">
        <f>IF(AC7="","",AC7)</f>
        <v/>
      </c>
      <c r="Q12" s="68" t="str">
        <f>IF(AE8="","",AE8)</f>
        <v/>
      </c>
      <c r="R12" s="97" t="str">
        <f t="shared" ref="R12:R14" si="22">IF(Q12="","-",IF(Q12&gt;S12,"○",IF(Q12&lt;S12,"●","△")))</f>
        <v>-</v>
      </c>
      <c r="S12" s="70" t="str">
        <f>IF(AC8="","",AC8)</f>
        <v/>
      </c>
      <c r="T12" s="69" t="str">
        <f>IF(AE9="","",AE9)</f>
        <v/>
      </c>
      <c r="U12" s="97" t="str">
        <f>IF(T12="","-",IF(T12&gt;V12,"○",IF(T12&lt;V12,"●","△")))</f>
        <v>-</v>
      </c>
      <c r="V12" s="56" t="str">
        <f>IF(AC9="","",AC9)</f>
        <v/>
      </c>
      <c r="W12" s="277" t="str">
        <f>IF(AE10="","",AE10)</f>
        <v/>
      </c>
      <c r="X12" s="97" t="str">
        <f>IF(W12="","-",IF(W12&gt;Y12,"○",IF(W12&lt;Y12,"●","△")))</f>
        <v>-</v>
      </c>
      <c r="Y12" s="274" t="str">
        <f>IF(AC10="","",AC10)</f>
        <v/>
      </c>
      <c r="Z12" s="68" t="str">
        <f>IF(AE11="","",AE11)</f>
        <v/>
      </c>
      <c r="AA12" s="97" t="str">
        <f>IF(Z12="","-",IF(Z12&gt;AB12,"○",IF(Z12&lt;AB12,"●","△")))</f>
        <v>-</v>
      </c>
      <c r="AB12" s="69" t="str">
        <f>IF(AC11="","",AC11)</f>
        <v/>
      </c>
      <c r="AC12" s="174"/>
      <c r="AD12" s="275" t="s">
        <v>119</v>
      </c>
      <c r="AE12" s="175"/>
      <c r="AF12" s="82"/>
      <c r="AG12" s="97" t="str">
        <f t="shared" si="4"/>
        <v>-</v>
      </c>
      <c r="AH12" s="69"/>
      <c r="AI12" s="86"/>
      <c r="AJ12" s="97" t="str">
        <f t="shared" si="5"/>
        <v>-</v>
      </c>
      <c r="AK12" s="69"/>
      <c r="AL12" s="74" t="s">
        <v>535</v>
      </c>
      <c r="AM12" s="163">
        <f t="shared" si="10"/>
        <v>0</v>
      </c>
      <c r="AN12" s="163">
        <f t="shared" si="11"/>
        <v>0</v>
      </c>
      <c r="AO12" s="163">
        <f t="shared" si="12"/>
        <v>0</v>
      </c>
      <c r="AP12" s="163">
        <f t="shared" si="13"/>
        <v>0</v>
      </c>
      <c r="AQ12" s="163">
        <f t="shared" si="14"/>
        <v>0</v>
      </c>
      <c r="AR12" s="163">
        <f t="shared" si="15"/>
        <v>0</v>
      </c>
      <c r="AS12" s="163">
        <f t="shared" si="6"/>
        <v>0</v>
      </c>
      <c r="AT12" s="165">
        <f t="shared" si="7"/>
        <v>0</v>
      </c>
      <c r="AU12" s="101">
        <f t="shared" si="8"/>
        <v>1</v>
      </c>
      <c r="AV12" s="2">
        <f t="shared" si="16"/>
        <v>0</v>
      </c>
      <c r="AW12" s="2"/>
      <c r="AX12" s="276" t="e">
        <f t="shared" si="18"/>
        <v>#DIV/0!</v>
      </c>
      <c r="AZ12" s="56"/>
    </row>
    <row r="13" spans="2:54">
      <c r="B13" s="68" t="str">
        <f>IF(AH3="","",AH3)</f>
        <v/>
      </c>
      <c r="C13" s="125" t="str">
        <f t="shared" si="9"/>
        <v>-</v>
      </c>
      <c r="D13" s="70" t="str">
        <f>IF(AF3="","",AF3)</f>
        <v/>
      </c>
      <c r="E13" s="68" t="str">
        <f>IF(AH4="","",AH4)</f>
        <v/>
      </c>
      <c r="F13" s="125" t="str">
        <f t="shared" si="17"/>
        <v>-</v>
      </c>
      <c r="G13" s="70" t="str">
        <f>IF(AF4="","",AF4)</f>
        <v/>
      </c>
      <c r="H13" s="69" t="str">
        <f>IF(AH5="","",AH5)</f>
        <v/>
      </c>
      <c r="I13" s="125" t="str">
        <f t="shared" si="19"/>
        <v>-</v>
      </c>
      <c r="J13" s="69" t="str">
        <f>IF(AF5="","",AF5)</f>
        <v/>
      </c>
      <c r="K13" s="68" t="str">
        <f>IF(AH6="","",AH6)</f>
        <v/>
      </c>
      <c r="L13" s="125" t="str">
        <f t="shared" si="20"/>
        <v>-</v>
      </c>
      <c r="M13" s="70" t="str">
        <f>IF(AF6="","",AF6)</f>
        <v/>
      </c>
      <c r="N13" s="69" t="str">
        <f>IF(AH7="","",AH7)</f>
        <v/>
      </c>
      <c r="O13" s="125" t="str">
        <f t="shared" si="21"/>
        <v>-</v>
      </c>
      <c r="P13" s="69" t="str">
        <f>IF(AF7="","",AF7)</f>
        <v/>
      </c>
      <c r="Q13" s="68" t="str">
        <f>IF(AH8="","",AH8)</f>
        <v/>
      </c>
      <c r="R13" s="125" t="str">
        <f t="shared" si="22"/>
        <v>-</v>
      </c>
      <c r="S13" s="70" t="str">
        <f>IF(AF8="","",AF8)</f>
        <v/>
      </c>
      <c r="T13" s="69" t="str">
        <f>IF(AH9="","",AH9)</f>
        <v/>
      </c>
      <c r="U13" s="125" t="str">
        <f>IF(T13="","-",IF(T13&gt;V13,"○",IF(T13&lt;V13,"●","△")))</f>
        <v>-</v>
      </c>
      <c r="V13" s="69" t="str">
        <f>IF(AF9="","",AF9)</f>
        <v/>
      </c>
      <c r="W13" s="277" t="str">
        <f>IF(AH10="","",AH10)</f>
        <v/>
      </c>
      <c r="X13" s="278" t="str">
        <f>IF(W13="","-",IF(W13&gt;Y13,"○",IF(W13&lt;Y13,"●","△")))</f>
        <v>-</v>
      </c>
      <c r="Y13" s="274" t="str">
        <f>IF(AF10="","",AF10)</f>
        <v/>
      </c>
      <c r="Z13" s="68" t="str">
        <f>IF(AH11="","",AH11)</f>
        <v/>
      </c>
      <c r="AA13" s="125" t="str">
        <f>IF(Z13="","-",IF(Z13&gt;AB13,"○",IF(Z13&lt;AB13,"●","△")))</f>
        <v>-</v>
      </c>
      <c r="AB13" s="69" t="str">
        <f>IF(AF11="","",AF11)</f>
        <v/>
      </c>
      <c r="AC13" s="277" t="str">
        <f>IF(AH12="","",AH12)</f>
        <v/>
      </c>
      <c r="AD13" s="278" t="str">
        <f>IF(AC13="","-",IF(AC13&gt;AE13,"○",IF(AC13&lt;AE13,"●","△")))</f>
        <v>-</v>
      </c>
      <c r="AE13" s="274" t="str">
        <f>IF(AF12="","",AF12)</f>
        <v/>
      </c>
      <c r="AF13" s="173"/>
      <c r="AG13" s="173" t="s">
        <v>97</v>
      </c>
      <c r="AH13" s="173"/>
      <c r="AI13" s="277"/>
      <c r="AJ13" s="97" t="str">
        <f t="shared" si="5"/>
        <v>-</v>
      </c>
      <c r="AK13" s="107"/>
      <c r="AL13" s="74" t="s">
        <v>536</v>
      </c>
      <c r="AM13" s="163">
        <f t="shared" si="10"/>
        <v>0</v>
      </c>
      <c r="AN13" s="163">
        <f t="shared" si="11"/>
        <v>0</v>
      </c>
      <c r="AO13" s="163">
        <f t="shared" si="12"/>
        <v>0</v>
      </c>
      <c r="AP13" s="163">
        <f t="shared" si="13"/>
        <v>0</v>
      </c>
      <c r="AQ13" s="163">
        <f t="shared" si="14"/>
        <v>0</v>
      </c>
      <c r="AR13" s="163">
        <f t="shared" si="15"/>
        <v>0</v>
      </c>
      <c r="AS13" s="163">
        <f t="shared" si="6"/>
        <v>0</v>
      </c>
      <c r="AT13" s="165">
        <f t="shared" ref="AT13" si="23">AN13*3+AP13*1-AT27</f>
        <v>0</v>
      </c>
      <c r="AU13" s="101">
        <f t="shared" si="8"/>
        <v>1</v>
      </c>
      <c r="AV13" s="2">
        <f t="shared" si="16"/>
        <v>0</v>
      </c>
      <c r="AW13" s="2"/>
      <c r="AX13" s="276" t="e">
        <f t="shared" si="18"/>
        <v>#DIV/0!</v>
      </c>
      <c r="AZ13" s="56"/>
    </row>
    <row r="14" spans="2:54">
      <c r="B14" s="68" t="str">
        <f>IF(AK3="","",AK3)</f>
        <v/>
      </c>
      <c r="C14" s="125" t="str">
        <f t="shared" si="9"/>
        <v>-</v>
      </c>
      <c r="D14" s="69" t="str">
        <f>IF(AI3="","",AI3)</f>
        <v/>
      </c>
      <c r="E14" s="68" t="str">
        <f>IF(AK4="","",AK4)</f>
        <v/>
      </c>
      <c r="F14" s="125" t="str">
        <f t="shared" si="17"/>
        <v>-</v>
      </c>
      <c r="G14" s="70" t="str">
        <f>IF(AI4="","",AI4)</f>
        <v/>
      </c>
      <c r="H14" s="69" t="str">
        <f>IF(AK5="","",AK5)</f>
        <v/>
      </c>
      <c r="I14" s="125" t="str">
        <f t="shared" si="19"/>
        <v>-</v>
      </c>
      <c r="J14" s="69" t="str">
        <f>IF(AI5="","",AI5)</f>
        <v/>
      </c>
      <c r="K14" s="68" t="str">
        <f>IF(AK6="","",AK6)</f>
        <v/>
      </c>
      <c r="L14" s="125" t="str">
        <f t="shared" si="20"/>
        <v>-</v>
      </c>
      <c r="M14" s="70" t="str">
        <f>IF(AI6="","",AI6)</f>
        <v/>
      </c>
      <c r="N14" s="69" t="str">
        <f>IF(AK7="","",AK7)</f>
        <v/>
      </c>
      <c r="O14" s="125" t="str">
        <f t="shared" si="21"/>
        <v>-</v>
      </c>
      <c r="P14" s="69" t="str">
        <f>IF(AI7="","",AI7)</f>
        <v/>
      </c>
      <c r="Q14" s="68" t="str">
        <f>IF(AK8="","",AK8)</f>
        <v/>
      </c>
      <c r="R14" s="125" t="str">
        <f t="shared" si="22"/>
        <v>-</v>
      </c>
      <c r="S14" s="70" t="str">
        <f>IF(AI8="","",AI8)</f>
        <v/>
      </c>
      <c r="T14" s="69" t="str">
        <f>IF(AK9="","",AK9)</f>
        <v/>
      </c>
      <c r="U14" s="125" t="str">
        <f>IF(T14="","-",IF(T14&gt;V14,"○",IF(T14&lt;V14,"●","△")))</f>
        <v>-</v>
      </c>
      <c r="V14" s="69" t="str">
        <f>IF(AI9="","",AI9)</f>
        <v/>
      </c>
      <c r="W14" s="277" t="str">
        <f>IF(AK10="","",AK10)</f>
        <v/>
      </c>
      <c r="X14" s="278" t="str">
        <f>IF(W14="","-",IF(W14&gt;Y14,"○",IF(W14&lt;Y14,"●","△")))</f>
        <v>-</v>
      </c>
      <c r="Y14" s="274" t="str">
        <f>IF(AI10="","",AI10)</f>
        <v/>
      </c>
      <c r="Z14" s="68" t="str">
        <f>IF(AK11="","",AK11)</f>
        <v/>
      </c>
      <c r="AA14" s="125" t="str">
        <f>IF(Z14="","-",IF(Z14&gt;AB14,"○",IF(Z14&lt;AB14,"●","△")))</f>
        <v>-</v>
      </c>
      <c r="AB14" s="69" t="str">
        <f>IF(AI11="","",AI11)</f>
        <v/>
      </c>
      <c r="AC14" s="277" t="str">
        <f>IF(AK12="","",AK12)</f>
        <v/>
      </c>
      <c r="AD14" s="278" t="str">
        <f>IF(AC14="","-",IF(AC14&gt;AE14,"○",IF(AC14&lt;AE14,"●","△")))</f>
        <v>-</v>
      </c>
      <c r="AE14" s="274" t="str">
        <f>IF(AI12="","",AI12)</f>
        <v/>
      </c>
      <c r="AF14" s="107" t="str">
        <f>IF(AK13="","",AK13)</f>
        <v/>
      </c>
      <c r="AG14" s="107" t="str">
        <f>IF(AF14="","-",IF(AF14&gt;AH14,"○",IF(AF14&lt;AH14,"●","△")))</f>
        <v>-</v>
      </c>
      <c r="AH14" s="274" t="str">
        <f>IF(AI13="","",AI13)</f>
        <v/>
      </c>
      <c r="AI14" s="166"/>
      <c r="AJ14" s="173" t="s">
        <v>97</v>
      </c>
      <c r="AK14" s="173"/>
      <c r="AL14" s="74" t="s">
        <v>537</v>
      </c>
      <c r="AM14" s="163">
        <f t="shared" si="10"/>
        <v>0</v>
      </c>
      <c r="AN14" s="163">
        <f t="shared" si="11"/>
        <v>0</v>
      </c>
      <c r="AO14" s="163">
        <f t="shared" si="12"/>
        <v>0</v>
      </c>
      <c r="AP14" s="163">
        <f t="shared" si="13"/>
        <v>0</v>
      </c>
      <c r="AQ14" s="163">
        <f t="shared" si="14"/>
        <v>0</v>
      </c>
      <c r="AR14" s="163">
        <f t="shared" si="15"/>
        <v>0</v>
      </c>
      <c r="AS14" s="163">
        <f t="shared" si="6"/>
        <v>0</v>
      </c>
      <c r="AT14" s="165">
        <f t="shared" ref="AT14" si="24">AN14*3+AP14*1-AT29</f>
        <v>0</v>
      </c>
      <c r="AU14" s="101">
        <f t="shared" si="8"/>
        <v>1</v>
      </c>
      <c r="AV14" s="2">
        <f t="shared" si="16"/>
        <v>0</v>
      </c>
      <c r="AW14" s="2"/>
      <c r="AX14" s="276" t="e">
        <f t="shared" si="18"/>
        <v>#DIV/0!</v>
      </c>
      <c r="AZ14" s="56"/>
    </row>
    <row r="15" spans="2:54" ht="13.5" customHeight="1">
      <c r="AL15" s="180" t="s">
        <v>108</v>
      </c>
      <c r="AM15" s="181">
        <f>SUM(AM3:AM14)/2</f>
        <v>0</v>
      </c>
      <c r="AN15" s="181">
        <f t="shared" ref="AN15:AS15" si="25">SUM(AN3:AN14)</f>
        <v>0</v>
      </c>
      <c r="AO15" s="181">
        <f t="shared" si="25"/>
        <v>0</v>
      </c>
      <c r="AP15" s="181">
        <f t="shared" si="25"/>
        <v>0</v>
      </c>
      <c r="AQ15" s="181">
        <f t="shared" si="25"/>
        <v>0</v>
      </c>
      <c r="AR15" s="181">
        <f t="shared" si="25"/>
        <v>0</v>
      </c>
      <c r="AS15" s="181">
        <f t="shared" si="25"/>
        <v>0</v>
      </c>
      <c r="AU15" s="279"/>
      <c r="AV15" s="164"/>
      <c r="AW15" s="164"/>
      <c r="AX15" s="164"/>
      <c r="AZ15" s="76"/>
      <c r="BA15" s="2"/>
    </row>
    <row r="16" spans="2:54" ht="13.5" customHeight="1">
      <c r="P16" s="76"/>
      <c r="AL16" s="180"/>
      <c r="AO16" s="180"/>
      <c r="AP16" s="183"/>
    </row>
    <row r="17" spans="2:46" s="2" customFormat="1" ht="13.5" customHeight="1">
      <c r="B17" s="2" t="s">
        <v>120</v>
      </c>
      <c r="AO17" s="200"/>
      <c r="AP17" s="51"/>
    </row>
    <row r="18" spans="2:46" s="2" customFormat="1" ht="13.5" customHeight="1">
      <c r="B18" s="2">
        <f t="shared" ref="B18:B29" si="26">B3</f>
        <v>0</v>
      </c>
      <c r="C18" s="2">
        <f t="shared" ref="C18:C29" si="27">E3</f>
        <v>0</v>
      </c>
      <c r="D18" s="2">
        <f t="shared" ref="D18:D29" si="28">H3</f>
        <v>0</v>
      </c>
      <c r="E18" s="2">
        <f t="shared" ref="E18:E29" si="29">K3</f>
        <v>0</v>
      </c>
      <c r="F18" s="2">
        <f t="shared" ref="F18:F29" si="30">N3</f>
        <v>0</v>
      </c>
      <c r="G18" s="2">
        <f t="shared" ref="G18:G29" si="31">Q3</f>
        <v>0</v>
      </c>
      <c r="H18" s="2">
        <f t="shared" ref="H18:H29" si="32">T3</f>
        <v>0</v>
      </c>
      <c r="I18" s="2">
        <f t="shared" ref="I18:I29" si="33">W3</f>
        <v>0</v>
      </c>
      <c r="J18" s="2">
        <f t="shared" ref="J18:J29" si="34">Z3</f>
        <v>0</v>
      </c>
      <c r="K18" s="2">
        <f t="shared" ref="K18:K29" si="35">AC3</f>
        <v>0</v>
      </c>
      <c r="L18" s="2">
        <f t="shared" ref="L18:L29" si="36">AF3</f>
        <v>0</v>
      </c>
      <c r="M18" s="2">
        <f t="shared" ref="M18:M29" si="37">AI3</f>
        <v>0</v>
      </c>
      <c r="O18" s="2">
        <f>COUNTIF(B18:M18,"③")*3+SUM(B18:M18)</f>
        <v>0</v>
      </c>
      <c r="S18" s="2">
        <f t="shared" ref="S18:S29" si="38">D3</f>
        <v>0</v>
      </c>
      <c r="T18" s="2">
        <f t="shared" ref="T18:T29" si="39">G3</f>
        <v>0</v>
      </c>
      <c r="U18" s="2">
        <f t="shared" ref="U18:U29" si="40">J3</f>
        <v>0</v>
      </c>
      <c r="V18" s="2">
        <f t="shared" ref="V18:V29" si="41">M3</f>
        <v>0</v>
      </c>
      <c r="W18" s="2">
        <f t="shared" ref="W18:W29" si="42">P3</f>
        <v>0</v>
      </c>
      <c r="X18" s="2">
        <f t="shared" ref="X18:X29" si="43">S3</f>
        <v>0</v>
      </c>
      <c r="Y18" s="2">
        <f t="shared" ref="Y18:Y29" si="44">V3</f>
        <v>0</v>
      </c>
      <c r="Z18" s="2">
        <f t="shared" ref="Z18:Z29" si="45">Y3</f>
        <v>0</v>
      </c>
      <c r="AA18" s="2">
        <f t="shared" ref="AA18:AA29" si="46">AB3</f>
        <v>0</v>
      </c>
      <c r="AB18" s="2">
        <f t="shared" ref="AB18:AB29" si="47">AE3</f>
        <v>0</v>
      </c>
      <c r="AC18" s="53">
        <f t="shared" ref="AC18:AC29" si="48">AH3</f>
        <v>0</v>
      </c>
      <c r="AD18" s="53">
        <f t="shared" ref="AD18:AD29" si="49">AK3</f>
        <v>0</v>
      </c>
      <c r="AF18" s="2">
        <f>COUNTIF(S18:AD18,"③")*3+SUM(S18:AD18)</f>
        <v>0</v>
      </c>
      <c r="AI18" s="831"/>
      <c r="AJ18" s="831"/>
      <c r="AT18" s="2">
        <f t="shared" ref="AT18:AT29" si="50">COUNTIF(S18:AC18,"③")</f>
        <v>0</v>
      </c>
    </row>
    <row r="19" spans="2:46" s="2" customFormat="1" ht="13.5" customHeight="1">
      <c r="B19" s="2" t="str">
        <f t="shared" si="26"/>
        <v/>
      </c>
      <c r="C19" s="2">
        <f t="shared" si="27"/>
        <v>0</v>
      </c>
      <c r="D19" s="2">
        <f t="shared" si="28"/>
        <v>0</v>
      </c>
      <c r="E19" s="2">
        <f t="shared" si="29"/>
        <v>0</v>
      </c>
      <c r="F19" s="2">
        <f t="shared" si="30"/>
        <v>0</v>
      </c>
      <c r="G19" s="2">
        <f t="shared" si="31"/>
        <v>0</v>
      </c>
      <c r="H19" s="2">
        <f t="shared" si="32"/>
        <v>0</v>
      </c>
      <c r="I19" s="2">
        <f t="shared" si="33"/>
        <v>0</v>
      </c>
      <c r="J19" s="2">
        <f t="shared" si="34"/>
        <v>0</v>
      </c>
      <c r="K19" s="2">
        <f t="shared" si="35"/>
        <v>0</v>
      </c>
      <c r="L19" s="2">
        <f t="shared" si="36"/>
        <v>0</v>
      </c>
      <c r="M19" s="2">
        <f t="shared" si="37"/>
        <v>0</v>
      </c>
      <c r="O19" s="2">
        <f t="shared" ref="O19:O29" si="51">COUNTIF(B19:M19,"③")*3+SUM(B19:M19)</f>
        <v>0</v>
      </c>
      <c r="S19" s="2" t="str">
        <f t="shared" si="38"/>
        <v/>
      </c>
      <c r="T19" s="2">
        <f t="shared" si="39"/>
        <v>0</v>
      </c>
      <c r="U19" s="2">
        <f t="shared" si="40"/>
        <v>0</v>
      </c>
      <c r="V19" s="2">
        <f t="shared" si="41"/>
        <v>0</v>
      </c>
      <c r="W19" s="2">
        <f t="shared" si="42"/>
        <v>0</v>
      </c>
      <c r="X19" s="2">
        <f t="shared" si="43"/>
        <v>0</v>
      </c>
      <c r="Y19" s="2">
        <f t="shared" si="44"/>
        <v>0</v>
      </c>
      <c r="Z19" s="2">
        <f t="shared" si="45"/>
        <v>0</v>
      </c>
      <c r="AA19" s="2">
        <f t="shared" si="46"/>
        <v>0</v>
      </c>
      <c r="AB19" s="2">
        <f t="shared" si="47"/>
        <v>0</v>
      </c>
      <c r="AC19" s="53">
        <f t="shared" si="48"/>
        <v>0</v>
      </c>
      <c r="AD19" s="53">
        <f t="shared" si="49"/>
        <v>0</v>
      </c>
      <c r="AF19" s="2">
        <f t="shared" ref="AF19:AF29" si="52">COUNTIF(S19:AD19,"③")*3+SUM(S19:AD19)</f>
        <v>0</v>
      </c>
      <c r="AI19" s="831"/>
      <c r="AJ19" s="831"/>
      <c r="AT19" s="2">
        <f t="shared" si="50"/>
        <v>0</v>
      </c>
    </row>
    <row r="20" spans="2:46" s="2" customFormat="1" ht="13.5" customHeight="1">
      <c r="B20" s="2" t="str">
        <f t="shared" si="26"/>
        <v/>
      </c>
      <c r="C20" s="2" t="str">
        <f t="shared" si="27"/>
        <v/>
      </c>
      <c r="D20" s="2">
        <f t="shared" si="28"/>
        <v>0</v>
      </c>
      <c r="E20" s="2">
        <f t="shared" si="29"/>
        <v>0</v>
      </c>
      <c r="F20" s="2">
        <f t="shared" si="30"/>
        <v>0</v>
      </c>
      <c r="G20" s="2">
        <f t="shared" si="31"/>
        <v>0</v>
      </c>
      <c r="H20" s="2">
        <f t="shared" si="32"/>
        <v>0</v>
      </c>
      <c r="I20" s="2">
        <f t="shared" si="33"/>
        <v>0</v>
      </c>
      <c r="J20" s="2">
        <f t="shared" si="34"/>
        <v>0</v>
      </c>
      <c r="K20" s="2">
        <f t="shared" si="35"/>
        <v>0</v>
      </c>
      <c r="L20" s="2">
        <f t="shared" si="36"/>
        <v>0</v>
      </c>
      <c r="M20" s="2">
        <f t="shared" si="37"/>
        <v>0</v>
      </c>
      <c r="O20" s="2">
        <f t="shared" si="51"/>
        <v>0</v>
      </c>
      <c r="S20" s="2" t="str">
        <f t="shared" si="38"/>
        <v/>
      </c>
      <c r="T20" s="2" t="str">
        <f t="shared" si="39"/>
        <v/>
      </c>
      <c r="U20" s="2">
        <f t="shared" si="40"/>
        <v>0</v>
      </c>
      <c r="V20" s="2">
        <f t="shared" si="41"/>
        <v>0</v>
      </c>
      <c r="W20" s="2">
        <f t="shared" si="42"/>
        <v>0</v>
      </c>
      <c r="X20" s="2">
        <f t="shared" si="43"/>
        <v>0</v>
      </c>
      <c r="Y20" s="2">
        <f t="shared" si="44"/>
        <v>0</v>
      </c>
      <c r="Z20" s="2">
        <f t="shared" si="45"/>
        <v>0</v>
      </c>
      <c r="AA20" s="2">
        <f t="shared" si="46"/>
        <v>0</v>
      </c>
      <c r="AB20" s="2">
        <f t="shared" si="47"/>
        <v>0</v>
      </c>
      <c r="AC20" s="53">
        <f t="shared" si="48"/>
        <v>0</v>
      </c>
      <c r="AD20" s="53">
        <f t="shared" si="49"/>
        <v>0</v>
      </c>
      <c r="AF20" s="2">
        <f t="shared" si="52"/>
        <v>0</v>
      </c>
      <c r="AI20" s="831"/>
      <c r="AJ20" s="831"/>
      <c r="AT20" s="2">
        <f t="shared" si="50"/>
        <v>0</v>
      </c>
    </row>
    <row r="21" spans="2:46" s="2" customFormat="1" ht="13.5" customHeight="1">
      <c r="B21" s="2" t="str">
        <f t="shared" si="26"/>
        <v/>
      </c>
      <c r="C21" s="2" t="str">
        <f t="shared" si="27"/>
        <v/>
      </c>
      <c r="D21" s="2" t="str">
        <f t="shared" si="28"/>
        <v/>
      </c>
      <c r="E21" s="2">
        <f t="shared" si="29"/>
        <v>0</v>
      </c>
      <c r="F21" s="2">
        <f t="shared" si="30"/>
        <v>0</v>
      </c>
      <c r="G21" s="2">
        <f t="shared" si="31"/>
        <v>0</v>
      </c>
      <c r="H21" s="2">
        <f t="shared" si="32"/>
        <v>0</v>
      </c>
      <c r="I21" s="2">
        <f t="shared" si="33"/>
        <v>0</v>
      </c>
      <c r="J21" s="2">
        <f t="shared" si="34"/>
        <v>0</v>
      </c>
      <c r="K21" s="2">
        <f t="shared" si="35"/>
        <v>0</v>
      </c>
      <c r="L21" s="2">
        <f t="shared" si="36"/>
        <v>0</v>
      </c>
      <c r="M21" s="2">
        <f t="shared" si="37"/>
        <v>0</v>
      </c>
      <c r="O21" s="2">
        <f t="shared" si="51"/>
        <v>0</v>
      </c>
      <c r="S21" s="2" t="str">
        <f t="shared" si="38"/>
        <v/>
      </c>
      <c r="T21" s="2" t="str">
        <f t="shared" si="39"/>
        <v/>
      </c>
      <c r="U21" s="2" t="str">
        <f t="shared" si="40"/>
        <v/>
      </c>
      <c r="V21" s="2">
        <f t="shared" si="41"/>
        <v>0</v>
      </c>
      <c r="W21" s="2">
        <f t="shared" si="42"/>
        <v>0</v>
      </c>
      <c r="X21" s="2">
        <f t="shared" si="43"/>
        <v>0</v>
      </c>
      <c r="Y21" s="2">
        <f t="shared" si="44"/>
        <v>0</v>
      </c>
      <c r="Z21" s="2">
        <f t="shared" si="45"/>
        <v>0</v>
      </c>
      <c r="AA21" s="2">
        <f t="shared" si="46"/>
        <v>0</v>
      </c>
      <c r="AB21" s="2">
        <f t="shared" si="47"/>
        <v>0</v>
      </c>
      <c r="AC21" s="53">
        <f t="shared" si="48"/>
        <v>0</v>
      </c>
      <c r="AD21" s="53">
        <f t="shared" si="49"/>
        <v>0</v>
      </c>
      <c r="AF21" s="2">
        <f t="shared" si="52"/>
        <v>0</v>
      </c>
      <c r="AI21" s="831"/>
      <c r="AJ21" s="831"/>
      <c r="AT21" s="2">
        <f t="shared" si="50"/>
        <v>0</v>
      </c>
    </row>
    <row r="22" spans="2:46" s="2" customFormat="1" ht="13.5" customHeight="1">
      <c r="B22" s="2" t="str">
        <f t="shared" si="26"/>
        <v/>
      </c>
      <c r="C22" s="2" t="str">
        <f t="shared" si="27"/>
        <v/>
      </c>
      <c r="D22" s="2" t="str">
        <f t="shared" si="28"/>
        <v/>
      </c>
      <c r="E22" s="2" t="str">
        <f t="shared" si="29"/>
        <v/>
      </c>
      <c r="F22" s="2">
        <f t="shared" si="30"/>
        <v>0</v>
      </c>
      <c r="G22" s="2">
        <f t="shared" si="31"/>
        <v>0</v>
      </c>
      <c r="H22" s="2">
        <f t="shared" si="32"/>
        <v>0</v>
      </c>
      <c r="I22" s="2">
        <f t="shared" si="33"/>
        <v>0</v>
      </c>
      <c r="J22" s="2">
        <f t="shared" si="34"/>
        <v>0</v>
      </c>
      <c r="K22" s="2">
        <f t="shared" si="35"/>
        <v>0</v>
      </c>
      <c r="L22" s="2">
        <f t="shared" si="36"/>
        <v>0</v>
      </c>
      <c r="M22" s="2">
        <f t="shared" si="37"/>
        <v>0</v>
      </c>
      <c r="O22" s="2">
        <f t="shared" si="51"/>
        <v>0</v>
      </c>
      <c r="S22" s="2" t="str">
        <f t="shared" si="38"/>
        <v/>
      </c>
      <c r="T22" s="2" t="str">
        <f t="shared" si="39"/>
        <v/>
      </c>
      <c r="U22" s="2" t="str">
        <f t="shared" si="40"/>
        <v/>
      </c>
      <c r="V22" s="2" t="str">
        <f t="shared" si="41"/>
        <v/>
      </c>
      <c r="W22" s="2">
        <f t="shared" si="42"/>
        <v>0</v>
      </c>
      <c r="X22" s="2">
        <f t="shared" si="43"/>
        <v>0</v>
      </c>
      <c r="Y22" s="2">
        <f t="shared" si="44"/>
        <v>0</v>
      </c>
      <c r="Z22" s="2">
        <f t="shared" si="45"/>
        <v>0</v>
      </c>
      <c r="AA22" s="2">
        <f t="shared" si="46"/>
        <v>0</v>
      </c>
      <c r="AB22" s="2">
        <f t="shared" si="47"/>
        <v>0</v>
      </c>
      <c r="AC22" s="53">
        <f t="shared" si="48"/>
        <v>0</v>
      </c>
      <c r="AD22" s="53">
        <f t="shared" si="49"/>
        <v>0</v>
      </c>
      <c r="AF22" s="2">
        <f t="shared" si="52"/>
        <v>0</v>
      </c>
      <c r="AI22" s="831"/>
      <c r="AJ22" s="831"/>
      <c r="AT22" s="2">
        <f t="shared" si="50"/>
        <v>0</v>
      </c>
    </row>
    <row r="23" spans="2:46" s="2" customFormat="1" ht="13.5" customHeight="1">
      <c r="B23" s="2" t="str">
        <f t="shared" si="26"/>
        <v/>
      </c>
      <c r="C23" s="2" t="str">
        <f t="shared" si="27"/>
        <v/>
      </c>
      <c r="D23" s="2" t="str">
        <f t="shared" si="28"/>
        <v/>
      </c>
      <c r="E23" s="2" t="str">
        <f t="shared" si="29"/>
        <v/>
      </c>
      <c r="F23" s="2" t="str">
        <f t="shared" si="30"/>
        <v/>
      </c>
      <c r="G23" s="2">
        <f t="shared" si="31"/>
        <v>0</v>
      </c>
      <c r="H23" s="2">
        <f t="shared" si="32"/>
        <v>0</v>
      </c>
      <c r="I23" s="2">
        <f t="shared" si="33"/>
        <v>0</v>
      </c>
      <c r="J23" s="2">
        <f t="shared" si="34"/>
        <v>0</v>
      </c>
      <c r="K23" s="2">
        <f t="shared" si="35"/>
        <v>0</v>
      </c>
      <c r="L23" s="2">
        <f t="shared" si="36"/>
        <v>0</v>
      </c>
      <c r="M23" s="2">
        <f t="shared" si="37"/>
        <v>0</v>
      </c>
      <c r="O23" s="2">
        <f t="shared" si="51"/>
        <v>0</v>
      </c>
      <c r="S23" s="2" t="str">
        <f t="shared" si="38"/>
        <v/>
      </c>
      <c r="T23" s="2" t="str">
        <f t="shared" si="39"/>
        <v/>
      </c>
      <c r="U23" s="2" t="str">
        <f t="shared" si="40"/>
        <v/>
      </c>
      <c r="V23" s="2" t="str">
        <f t="shared" si="41"/>
        <v/>
      </c>
      <c r="W23" s="2" t="str">
        <f t="shared" si="42"/>
        <v/>
      </c>
      <c r="X23" s="2">
        <f t="shared" si="43"/>
        <v>0</v>
      </c>
      <c r="Y23" s="2">
        <f t="shared" si="44"/>
        <v>0</v>
      </c>
      <c r="Z23" s="2">
        <f t="shared" si="45"/>
        <v>0</v>
      </c>
      <c r="AA23" s="2">
        <f t="shared" si="46"/>
        <v>0</v>
      </c>
      <c r="AB23" s="2">
        <f t="shared" si="47"/>
        <v>0</v>
      </c>
      <c r="AC23" s="53">
        <f t="shared" si="48"/>
        <v>0</v>
      </c>
      <c r="AD23" s="53">
        <f t="shared" si="49"/>
        <v>0</v>
      </c>
      <c r="AF23" s="2">
        <f t="shared" si="52"/>
        <v>0</v>
      </c>
      <c r="AI23" s="831"/>
      <c r="AJ23" s="831"/>
      <c r="AT23" s="2">
        <f t="shared" si="50"/>
        <v>0</v>
      </c>
    </row>
    <row r="24" spans="2:46" s="2" customFormat="1" ht="13.5" customHeight="1">
      <c r="B24" s="2" t="str">
        <f t="shared" si="26"/>
        <v/>
      </c>
      <c r="C24" s="2" t="str">
        <f t="shared" si="27"/>
        <v/>
      </c>
      <c r="D24" s="2" t="str">
        <f t="shared" si="28"/>
        <v/>
      </c>
      <c r="E24" s="2" t="str">
        <f t="shared" si="29"/>
        <v/>
      </c>
      <c r="F24" s="2" t="str">
        <f t="shared" si="30"/>
        <v/>
      </c>
      <c r="G24" s="2" t="str">
        <f t="shared" si="31"/>
        <v/>
      </c>
      <c r="H24" s="2">
        <f t="shared" si="32"/>
        <v>0</v>
      </c>
      <c r="I24" s="2">
        <f t="shared" si="33"/>
        <v>0</v>
      </c>
      <c r="J24" s="2">
        <f t="shared" si="34"/>
        <v>0</v>
      </c>
      <c r="K24" s="2">
        <f t="shared" si="35"/>
        <v>0</v>
      </c>
      <c r="L24" s="2">
        <f t="shared" si="36"/>
        <v>0</v>
      </c>
      <c r="M24" s="2">
        <f t="shared" si="37"/>
        <v>0</v>
      </c>
      <c r="O24" s="2">
        <f t="shared" si="51"/>
        <v>0</v>
      </c>
      <c r="S24" s="2" t="str">
        <f t="shared" si="38"/>
        <v/>
      </c>
      <c r="T24" s="2" t="str">
        <f t="shared" si="39"/>
        <v/>
      </c>
      <c r="U24" s="2" t="str">
        <f t="shared" si="40"/>
        <v/>
      </c>
      <c r="V24" s="2" t="str">
        <f t="shared" si="41"/>
        <v/>
      </c>
      <c r="W24" s="2" t="str">
        <f t="shared" si="42"/>
        <v/>
      </c>
      <c r="X24" s="2" t="str">
        <f t="shared" si="43"/>
        <v/>
      </c>
      <c r="Y24" s="2">
        <f t="shared" si="44"/>
        <v>0</v>
      </c>
      <c r="Z24" s="2">
        <f t="shared" si="45"/>
        <v>0</v>
      </c>
      <c r="AA24" s="2">
        <f t="shared" si="46"/>
        <v>0</v>
      </c>
      <c r="AB24" s="2">
        <f t="shared" si="47"/>
        <v>0</v>
      </c>
      <c r="AC24" s="53">
        <f t="shared" si="48"/>
        <v>0</v>
      </c>
      <c r="AD24" s="53">
        <f t="shared" si="49"/>
        <v>0</v>
      </c>
      <c r="AF24" s="2">
        <f t="shared" si="52"/>
        <v>0</v>
      </c>
      <c r="AI24" s="831"/>
      <c r="AJ24" s="831"/>
      <c r="AT24" s="2">
        <f t="shared" si="50"/>
        <v>0</v>
      </c>
    </row>
    <row r="25" spans="2:46" s="2" customFormat="1" ht="13.5" customHeight="1">
      <c r="B25" s="2" t="str">
        <f t="shared" si="26"/>
        <v/>
      </c>
      <c r="C25" s="2" t="str">
        <f t="shared" si="27"/>
        <v/>
      </c>
      <c r="D25" s="2" t="str">
        <f t="shared" si="28"/>
        <v/>
      </c>
      <c r="E25" s="2" t="str">
        <f t="shared" si="29"/>
        <v/>
      </c>
      <c r="F25" s="2" t="str">
        <f t="shared" si="30"/>
        <v/>
      </c>
      <c r="G25" s="2" t="str">
        <f t="shared" si="31"/>
        <v/>
      </c>
      <c r="H25" s="2" t="str">
        <f t="shared" si="32"/>
        <v/>
      </c>
      <c r="I25" s="2">
        <f t="shared" si="33"/>
        <v>0</v>
      </c>
      <c r="J25" s="2">
        <f t="shared" si="34"/>
        <v>0</v>
      </c>
      <c r="K25" s="2">
        <f t="shared" si="35"/>
        <v>0</v>
      </c>
      <c r="L25" s="2">
        <f t="shared" si="36"/>
        <v>0</v>
      </c>
      <c r="M25" s="2">
        <f t="shared" si="37"/>
        <v>0</v>
      </c>
      <c r="O25" s="2">
        <f t="shared" si="51"/>
        <v>0</v>
      </c>
      <c r="S25" s="2" t="str">
        <f t="shared" si="38"/>
        <v/>
      </c>
      <c r="T25" s="2" t="str">
        <f t="shared" si="39"/>
        <v/>
      </c>
      <c r="U25" s="2" t="str">
        <f t="shared" si="40"/>
        <v/>
      </c>
      <c r="V25" s="2" t="str">
        <f t="shared" si="41"/>
        <v/>
      </c>
      <c r="W25" s="2" t="str">
        <f t="shared" si="42"/>
        <v/>
      </c>
      <c r="X25" s="2" t="str">
        <f t="shared" si="43"/>
        <v/>
      </c>
      <c r="Y25" s="2" t="str">
        <f t="shared" si="44"/>
        <v/>
      </c>
      <c r="Z25" s="2">
        <f t="shared" si="45"/>
        <v>0</v>
      </c>
      <c r="AA25" s="2">
        <f t="shared" si="46"/>
        <v>0</v>
      </c>
      <c r="AB25" s="2">
        <f t="shared" si="47"/>
        <v>0</v>
      </c>
      <c r="AC25" s="53">
        <f t="shared" si="48"/>
        <v>0</v>
      </c>
      <c r="AD25" s="53">
        <f t="shared" si="49"/>
        <v>0</v>
      </c>
      <c r="AF25" s="2">
        <f t="shared" si="52"/>
        <v>0</v>
      </c>
      <c r="AI25" s="831"/>
      <c r="AJ25" s="831"/>
      <c r="AT25" s="2">
        <f t="shared" si="50"/>
        <v>0</v>
      </c>
    </row>
    <row r="26" spans="2:46" s="2" customFormat="1" ht="13.5" customHeight="1">
      <c r="B26" s="2" t="str">
        <f t="shared" si="26"/>
        <v/>
      </c>
      <c r="C26" s="2" t="str">
        <f t="shared" si="27"/>
        <v/>
      </c>
      <c r="D26" s="2" t="str">
        <f t="shared" si="28"/>
        <v/>
      </c>
      <c r="E26" s="2" t="str">
        <f t="shared" si="29"/>
        <v/>
      </c>
      <c r="F26" s="2" t="str">
        <f t="shared" si="30"/>
        <v/>
      </c>
      <c r="G26" s="2" t="str">
        <f t="shared" si="31"/>
        <v/>
      </c>
      <c r="H26" s="2" t="str">
        <f t="shared" si="32"/>
        <v/>
      </c>
      <c r="I26" s="2" t="str">
        <f t="shared" si="33"/>
        <v/>
      </c>
      <c r="J26" s="2">
        <f t="shared" si="34"/>
        <v>0</v>
      </c>
      <c r="K26" s="2">
        <f t="shared" si="35"/>
        <v>0</v>
      </c>
      <c r="L26" s="2">
        <f t="shared" si="36"/>
        <v>0</v>
      </c>
      <c r="M26" s="2">
        <f t="shared" si="37"/>
        <v>0</v>
      </c>
      <c r="O26" s="2">
        <f t="shared" si="51"/>
        <v>0</v>
      </c>
      <c r="S26" s="2" t="str">
        <f t="shared" si="38"/>
        <v/>
      </c>
      <c r="T26" s="2" t="str">
        <f t="shared" si="39"/>
        <v/>
      </c>
      <c r="U26" s="2" t="str">
        <f t="shared" si="40"/>
        <v/>
      </c>
      <c r="V26" s="2" t="str">
        <f t="shared" si="41"/>
        <v/>
      </c>
      <c r="W26" s="2" t="str">
        <f t="shared" si="42"/>
        <v/>
      </c>
      <c r="X26" s="2" t="str">
        <f t="shared" si="43"/>
        <v/>
      </c>
      <c r="Y26" s="2" t="str">
        <f t="shared" si="44"/>
        <v/>
      </c>
      <c r="Z26" s="2" t="str">
        <f t="shared" si="45"/>
        <v/>
      </c>
      <c r="AA26" s="2">
        <f t="shared" si="46"/>
        <v>0</v>
      </c>
      <c r="AB26" s="2">
        <f t="shared" si="47"/>
        <v>0</v>
      </c>
      <c r="AC26" s="53">
        <f t="shared" si="48"/>
        <v>0</v>
      </c>
      <c r="AD26" s="53">
        <f t="shared" si="49"/>
        <v>0</v>
      </c>
      <c r="AF26" s="2">
        <f t="shared" si="52"/>
        <v>0</v>
      </c>
      <c r="AI26" s="831"/>
      <c r="AJ26" s="831"/>
      <c r="AT26" s="2">
        <f t="shared" si="50"/>
        <v>0</v>
      </c>
    </row>
    <row r="27" spans="2:46" s="2" customFormat="1" ht="13.5" customHeight="1">
      <c r="B27" s="2" t="str">
        <f t="shared" si="26"/>
        <v/>
      </c>
      <c r="C27" s="2" t="str">
        <f t="shared" si="27"/>
        <v/>
      </c>
      <c r="D27" s="2" t="str">
        <f t="shared" si="28"/>
        <v/>
      </c>
      <c r="E27" s="2" t="str">
        <f t="shared" si="29"/>
        <v/>
      </c>
      <c r="F27" s="2" t="str">
        <f t="shared" si="30"/>
        <v/>
      </c>
      <c r="G27" s="2" t="str">
        <f t="shared" si="31"/>
        <v/>
      </c>
      <c r="H27" s="2" t="str">
        <f t="shared" si="32"/>
        <v/>
      </c>
      <c r="I27" s="2" t="str">
        <f t="shared" si="33"/>
        <v/>
      </c>
      <c r="J27" s="2" t="str">
        <f t="shared" si="34"/>
        <v/>
      </c>
      <c r="K27" s="2">
        <f t="shared" si="35"/>
        <v>0</v>
      </c>
      <c r="L27" s="2">
        <f t="shared" si="36"/>
        <v>0</v>
      </c>
      <c r="M27" s="2">
        <f t="shared" si="37"/>
        <v>0</v>
      </c>
      <c r="O27" s="2">
        <f t="shared" si="51"/>
        <v>0</v>
      </c>
      <c r="S27" s="2" t="str">
        <f t="shared" si="38"/>
        <v/>
      </c>
      <c r="T27" s="2" t="str">
        <f t="shared" si="39"/>
        <v/>
      </c>
      <c r="U27" s="2" t="str">
        <f t="shared" si="40"/>
        <v/>
      </c>
      <c r="V27" s="2" t="str">
        <f t="shared" si="41"/>
        <v/>
      </c>
      <c r="W27" s="2" t="str">
        <f t="shared" si="42"/>
        <v/>
      </c>
      <c r="X27" s="2" t="str">
        <f t="shared" si="43"/>
        <v/>
      </c>
      <c r="Y27" s="2" t="str">
        <f t="shared" si="44"/>
        <v/>
      </c>
      <c r="Z27" s="2" t="str">
        <f t="shared" si="45"/>
        <v/>
      </c>
      <c r="AA27" s="2" t="str">
        <f t="shared" si="46"/>
        <v/>
      </c>
      <c r="AB27" s="2">
        <f t="shared" si="47"/>
        <v>0</v>
      </c>
      <c r="AC27" s="2">
        <f t="shared" si="48"/>
        <v>0</v>
      </c>
      <c r="AD27" s="2">
        <f t="shared" si="49"/>
        <v>0</v>
      </c>
      <c r="AF27" s="2">
        <f t="shared" si="52"/>
        <v>0</v>
      </c>
      <c r="AO27" s="200"/>
      <c r="AT27" s="2">
        <f t="shared" si="50"/>
        <v>0</v>
      </c>
    </row>
    <row r="28" spans="2:46" ht="13.5" customHeight="1">
      <c r="B28" s="2" t="str">
        <f t="shared" si="26"/>
        <v/>
      </c>
      <c r="C28" s="2" t="str">
        <f t="shared" si="27"/>
        <v/>
      </c>
      <c r="D28" s="2" t="str">
        <f t="shared" si="28"/>
        <v/>
      </c>
      <c r="E28" s="2" t="str">
        <f t="shared" si="29"/>
        <v/>
      </c>
      <c r="F28" s="2" t="str">
        <f t="shared" si="30"/>
        <v/>
      </c>
      <c r="G28" s="2" t="str">
        <f t="shared" si="31"/>
        <v/>
      </c>
      <c r="H28" s="2" t="str">
        <f t="shared" si="32"/>
        <v/>
      </c>
      <c r="I28" s="2" t="str">
        <f t="shared" si="33"/>
        <v/>
      </c>
      <c r="J28" s="2" t="str">
        <f t="shared" si="34"/>
        <v/>
      </c>
      <c r="K28" s="2" t="str">
        <f t="shared" si="35"/>
        <v/>
      </c>
      <c r="L28" s="2">
        <f t="shared" si="36"/>
        <v>0</v>
      </c>
      <c r="M28" s="2">
        <f t="shared" si="37"/>
        <v>0</v>
      </c>
      <c r="O28" s="2">
        <f t="shared" si="51"/>
        <v>0</v>
      </c>
      <c r="P28" s="2"/>
      <c r="Q28" s="2"/>
      <c r="R28" s="2"/>
      <c r="S28" s="2" t="str">
        <f t="shared" si="38"/>
        <v/>
      </c>
      <c r="T28" s="2" t="str">
        <f t="shared" si="39"/>
        <v/>
      </c>
      <c r="U28" s="2" t="str">
        <f t="shared" si="40"/>
        <v/>
      </c>
      <c r="V28" s="2" t="str">
        <f t="shared" si="41"/>
        <v/>
      </c>
      <c r="W28" s="2" t="str">
        <f t="shared" si="42"/>
        <v/>
      </c>
      <c r="X28" s="2" t="str">
        <f t="shared" si="43"/>
        <v/>
      </c>
      <c r="Y28" s="2" t="str">
        <f t="shared" si="44"/>
        <v/>
      </c>
      <c r="Z28" s="2" t="str">
        <f t="shared" si="45"/>
        <v/>
      </c>
      <c r="AA28" s="2" t="str">
        <f t="shared" si="46"/>
        <v/>
      </c>
      <c r="AB28" s="2" t="str">
        <f t="shared" si="47"/>
        <v/>
      </c>
      <c r="AC28" s="2">
        <f t="shared" si="48"/>
        <v>0</v>
      </c>
      <c r="AD28" s="2">
        <f t="shared" si="49"/>
        <v>0</v>
      </c>
      <c r="AE28" s="2"/>
      <c r="AF28" s="2">
        <f t="shared" si="52"/>
        <v>0</v>
      </c>
      <c r="AT28">
        <f t="shared" si="50"/>
        <v>0</v>
      </c>
    </row>
    <row r="29" spans="2:46" ht="13.5" customHeight="1">
      <c r="B29" s="2" t="str">
        <f t="shared" si="26"/>
        <v/>
      </c>
      <c r="C29" s="2" t="str">
        <f t="shared" si="27"/>
        <v/>
      </c>
      <c r="D29" s="2" t="str">
        <f t="shared" si="28"/>
        <v/>
      </c>
      <c r="E29" s="2" t="str">
        <f t="shared" si="29"/>
        <v/>
      </c>
      <c r="F29" s="2" t="str">
        <f t="shared" si="30"/>
        <v/>
      </c>
      <c r="G29" s="2" t="str">
        <f t="shared" si="31"/>
        <v/>
      </c>
      <c r="H29" s="2" t="str">
        <f t="shared" si="32"/>
        <v/>
      </c>
      <c r="I29" s="2" t="str">
        <f t="shared" si="33"/>
        <v/>
      </c>
      <c r="J29" s="2" t="str">
        <f t="shared" si="34"/>
        <v/>
      </c>
      <c r="K29" s="2" t="str">
        <f t="shared" si="35"/>
        <v/>
      </c>
      <c r="L29" s="2" t="str">
        <f t="shared" si="36"/>
        <v/>
      </c>
      <c r="M29" s="2">
        <f t="shared" si="37"/>
        <v>0</v>
      </c>
      <c r="O29" s="2">
        <f t="shared" si="51"/>
        <v>0</v>
      </c>
      <c r="P29" s="2"/>
      <c r="Q29" s="2"/>
      <c r="R29" s="2"/>
      <c r="S29" s="2" t="str">
        <f t="shared" si="38"/>
        <v/>
      </c>
      <c r="T29" s="2" t="str">
        <f t="shared" si="39"/>
        <v/>
      </c>
      <c r="U29" s="2" t="str">
        <f t="shared" si="40"/>
        <v/>
      </c>
      <c r="V29" s="2" t="str">
        <f t="shared" si="41"/>
        <v/>
      </c>
      <c r="W29" s="2" t="str">
        <f t="shared" si="42"/>
        <v/>
      </c>
      <c r="X29" s="2" t="str">
        <f t="shared" si="43"/>
        <v/>
      </c>
      <c r="Y29" s="2" t="str">
        <f t="shared" si="44"/>
        <v/>
      </c>
      <c r="Z29" s="2" t="str">
        <f t="shared" si="45"/>
        <v/>
      </c>
      <c r="AA29" s="2" t="str">
        <f t="shared" si="46"/>
        <v/>
      </c>
      <c r="AB29" s="2" t="str">
        <f t="shared" si="47"/>
        <v/>
      </c>
      <c r="AC29" s="2" t="str">
        <f t="shared" si="48"/>
        <v/>
      </c>
      <c r="AD29" s="2">
        <f t="shared" si="49"/>
        <v>0</v>
      </c>
      <c r="AE29" s="2"/>
      <c r="AF29" s="2">
        <f t="shared" si="52"/>
        <v>0</v>
      </c>
      <c r="AT29">
        <f t="shared" si="50"/>
        <v>0</v>
      </c>
    </row>
    <row r="30" spans="2:46" ht="13.5" customHeight="1"/>
    <row r="31" spans="2:46" s="2" customFormat="1" hidden="1">
      <c r="B31" s="2" t="s">
        <v>109</v>
      </c>
      <c r="AO31" s="200"/>
      <c r="AP31" s="51"/>
    </row>
    <row r="32" spans="2:46" s="2" customFormat="1" hidden="1"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L32" s="831" t="e">
        <f>COUNTIF(B32:J32,"③")*3+SUM(B32:J32)</f>
        <v>#REF!</v>
      </c>
      <c r="M32" s="831"/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Z32" s="831" t="e">
        <f>COUNTIF(P32:X32,"③")*3+SUM(P32:X32)</f>
        <v>#REF!</v>
      </c>
      <c r="AA32" s="831"/>
      <c r="AC32" s="2" t="e">
        <f>#REF!</f>
        <v>#REF!</v>
      </c>
      <c r="AD32" s="2" t="e">
        <f>#REF!</f>
        <v>#REF!</v>
      </c>
      <c r="AF32" s="831" t="e">
        <f>COUNTIF(V32:AD32,"③")*3+SUM(V32:AD32)</f>
        <v>#REF!</v>
      </c>
      <c r="AG32" s="831"/>
      <c r="AI32" s="831" t="e">
        <f>COUNTIF(Y32:AG32,"③")*3+SUM(Y32:AG32)</f>
        <v>#REF!</v>
      </c>
      <c r="AJ32" s="831"/>
      <c r="AM32" s="2">
        <f>COUNTIF(P32:X32,"③")*3</f>
        <v>0</v>
      </c>
    </row>
    <row r="33" spans="2:41" s="2" customFormat="1" hidden="1">
      <c r="B33" s="2" t="e">
        <f>#REF!</f>
        <v>#REF!</v>
      </c>
      <c r="C33" s="2" t="e">
        <f>#REF!</f>
        <v>#REF!</v>
      </c>
      <c r="D33" s="2" t="e">
        <f>#REF!</f>
        <v>#REF!</v>
      </c>
      <c r="E33" s="2" t="e">
        <f>#REF!</f>
        <v>#REF!</v>
      </c>
      <c r="F33" s="2" t="e">
        <f>#REF!</f>
        <v>#REF!</v>
      </c>
      <c r="G33" s="2" t="e">
        <f>#REF!</f>
        <v>#REF!</v>
      </c>
      <c r="H33" s="2" t="e">
        <f>#REF!</f>
        <v>#REF!</v>
      </c>
      <c r="I33" s="2" t="e">
        <f>#REF!</f>
        <v>#REF!</v>
      </c>
      <c r="J33" s="2" t="e">
        <f>#REF!</f>
        <v>#REF!</v>
      </c>
      <c r="L33" s="831" t="e">
        <f t="shared" ref="L33:L40" si="53">COUNTIF(B33:J33,"③")*3+SUM(B33:J33)</f>
        <v>#REF!</v>
      </c>
      <c r="M33" s="831"/>
      <c r="P33" s="2" t="e">
        <f>#REF!</f>
        <v>#REF!</v>
      </c>
      <c r="Q33" s="2" t="e">
        <f>#REF!</f>
        <v>#REF!</v>
      </c>
      <c r="R33" s="2" t="e">
        <f>#REF!</f>
        <v>#REF!</v>
      </c>
      <c r="S33" s="2" t="e">
        <f>#REF!</f>
        <v>#REF!</v>
      </c>
      <c r="T33" s="2" t="e">
        <f>#REF!</f>
        <v>#REF!</v>
      </c>
      <c r="U33" s="2" t="e">
        <f>#REF!</f>
        <v>#REF!</v>
      </c>
      <c r="V33" s="2" t="e">
        <f>#REF!</f>
        <v>#REF!</v>
      </c>
      <c r="W33" s="2" t="e">
        <f>#REF!</f>
        <v>#REF!</v>
      </c>
      <c r="X33" s="2" t="e">
        <f>#REF!</f>
        <v>#REF!</v>
      </c>
      <c r="Z33" s="831" t="e">
        <f t="shared" ref="Z33:Z40" si="54">COUNTIF(P33:X33,"③")*3+SUM(P33:X33)</f>
        <v>#REF!</v>
      </c>
      <c r="AA33" s="831"/>
      <c r="AC33" s="2" t="e">
        <f>#REF!</f>
        <v>#REF!</v>
      </c>
      <c r="AD33" s="2" t="e">
        <f>#REF!</f>
        <v>#REF!</v>
      </c>
      <c r="AF33" s="831" t="e">
        <f t="shared" ref="AF33:AF40" si="55">COUNTIF(V33:AD33,"③")*3+SUM(V33:AD33)</f>
        <v>#REF!</v>
      </c>
      <c r="AG33" s="831"/>
      <c r="AI33" s="831" t="e">
        <f t="shared" ref="AI33:AI40" si="56">COUNTIF(Y33:AG33,"③")*3+SUM(Y33:AG33)</f>
        <v>#REF!</v>
      </c>
      <c r="AJ33" s="831"/>
      <c r="AM33" s="2">
        <f t="shared" ref="AM33:AM40" si="57">COUNTIF(P33:X33,"③")*3</f>
        <v>0</v>
      </c>
    </row>
    <row r="34" spans="2:41" s="2" customFormat="1" hidden="1"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L34" s="831" t="e">
        <f t="shared" si="53"/>
        <v>#REF!</v>
      </c>
      <c r="M34" s="831"/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Z34" s="831" t="e">
        <f t="shared" si="54"/>
        <v>#REF!</v>
      </c>
      <c r="AA34" s="831"/>
      <c r="AC34" s="2" t="e">
        <f>#REF!</f>
        <v>#REF!</v>
      </c>
      <c r="AD34" s="2" t="e">
        <f>#REF!</f>
        <v>#REF!</v>
      </c>
      <c r="AF34" s="831" t="e">
        <f t="shared" si="55"/>
        <v>#REF!</v>
      </c>
      <c r="AG34" s="831"/>
      <c r="AI34" s="831" t="e">
        <f t="shared" si="56"/>
        <v>#REF!</v>
      </c>
      <c r="AJ34" s="831"/>
      <c r="AM34" s="2">
        <f t="shared" si="57"/>
        <v>0</v>
      </c>
    </row>
    <row r="35" spans="2:41" s="2" customFormat="1" hidden="1"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L35" s="831" t="e">
        <f t="shared" si="53"/>
        <v>#REF!</v>
      </c>
      <c r="M35" s="831"/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Z35" s="831" t="e">
        <f t="shared" si="54"/>
        <v>#REF!</v>
      </c>
      <c r="AA35" s="831"/>
      <c r="AC35" s="2" t="e">
        <f>#REF!</f>
        <v>#REF!</v>
      </c>
      <c r="AD35" s="2" t="e">
        <f>#REF!</f>
        <v>#REF!</v>
      </c>
      <c r="AF35" s="831" t="e">
        <f t="shared" si="55"/>
        <v>#REF!</v>
      </c>
      <c r="AG35" s="831"/>
      <c r="AI35" s="831" t="e">
        <f t="shared" si="56"/>
        <v>#REF!</v>
      </c>
      <c r="AJ35" s="831"/>
      <c r="AM35" s="2">
        <f t="shared" si="57"/>
        <v>0</v>
      </c>
    </row>
    <row r="36" spans="2:41" s="2" customFormat="1" hidden="1"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L36" s="831" t="e">
        <f t="shared" si="53"/>
        <v>#REF!</v>
      </c>
      <c r="M36" s="831"/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Z36" s="831" t="e">
        <f t="shared" si="54"/>
        <v>#REF!</v>
      </c>
      <c r="AA36" s="831"/>
      <c r="AC36" s="2" t="e">
        <f>#REF!</f>
        <v>#REF!</v>
      </c>
      <c r="AD36" s="2" t="e">
        <f>#REF!</f>
        <v>#REF!</v>
      </c>
      <c r="AF36" s="831" t="e">
        <f t="shared" si="55"/>
        <v>#REF!</v>
      </c>
      <c r="AG36" s="831"/>
      <c r="AI36" s="831" t="e">
        <f t="shared" si="56"/>
        <v>#REF!</v>
      </c>
      <c r="AJ36" s="831"/>
      <c r="AM36" s="2">
        <f t="shared" si="57"/>
        <v>0</v>
      </c>
    </row>
    <row r="37" spans="2:41" s="2" customFormat="1" hidden="1"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L37" s="831" t="e">
        <f t="shared" si="53"/>
        <v>#REF!</v>
      </c>
      <c r="M37" s="831"/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Z37" s="831" t="e">
        <f t="shared" si="54"/>
        <v>#REF!</v>
      </c>
      <c r="AA37" s="831"/>
      <c r="AC37" s="2" t="e">
        <f>#REF!</f>
        <v>#REF!</v>
      </c>
      <c r="AD37" s="2" t="e">
        <f>#REF!</f>
        <v>#REF!</v>
      </c>
      <c r="AF37" s="831" t="e">
        <f t="shared" si="55"/>
        <v>#REF!</v>
      </c>
      <c r="AG37" s="831"/>
      <c r="AI37" s="831" t="e">
        <f t="shared" si="56"/>
        <v>#REF!</v>
      </c>
      <c r="AJ37" s="831"/>
      <c r="AM37" s="2">
        <f t="shared" si="57"/>
        <v>0</v>
      </c>
    </row>
    <row r="38" spans="2:41" s="2" customFormat="1" hidden="1"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L38" s="831" t="e">
        <f t="shared" si="53"/>
        <v>#REF!</v>
      </c>
      <c r="M38" s="831"/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Z38" s="831" t="e">
        <f t="shared" si="54"/>
        <v>#REF!</v>
      </c>
      <c r="AA38" s="831"/>
      <c r="AC38" s="2" t="e">
        <f>#REF!</f>
        <v>#REF!</v>
      </c>
      <c r="AD38" s="2" t="e">
        <f>#REF!</f>
        <v>#REF!</v>
      </c>
      <c r="AF38" s="831" t="e">
        <f t="shared" si="55"/>
        <v>#REF!</v>
      </c>
      <c r="AG38" s="831"/>
      <c r="AI38" s="831" t="e">
        <f t="shared" si="56"/>
        <v>#REF!</v>
      </c>
      <c r="AJ38" s="831"/>
      <c r="AM38" s="2">
        <f t="shared" si="57"/>
        <v>0</v>
      </c>
    </row>
    <row r="39" spans="2:41" s="2" customFormat="1" hidden="1"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L39" s="831" t="e">
        <f t="shared" si="53"/>
        <v>#REF!</v>
      </c>
      <c r="M39" s="831"/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Z39" s="831" t="e">
        <f t="shared" si="54"/>
        <v>#REF!</v>
      </c>
      <c r="AA39" s="831"/>
      <c r="AC39" s="2" t="e">
        <f>#REF!</f>
        <v>#REF!</v>
      </c>
      <c r="AD39" s="2" t="e">
        <f>#REF!</f>
        <v>#REF!</v>
      </c>
      <c r="AF39" s="831" t="e">
        <f t="shared" si="55"/>
        <v>#REF!</v>
      </c>
      <c r="AG39" s="831"/>
      <c r="AI39" s="831" t="e">
        <f t="shared" si="56"/>
        <v>#REF!</v>
      </c>
      <c r="AJ39" s="831"/>
      <c r="AM39" s="2">
        <f t="shared" si="57"/>
        <v>0</v>
      </c>
    </row>
    <row r="40" spans="2:41" s="2" customFormat="1" hidden="1"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L40" s="831" t="e">
        <f t="shared" si="53"/>
        <v>#REF!</v>
      </c>
      <c r="M40" s="831"/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Z40" s="831" t="e">
        <f t="shared" si="54"/>
        <v>#REF!</v>
      </c>
      <c r="AA40" s="831"/>
      <c r="AC40" s="2" t="e">
        <f>#REF!</f>
        <v>#REF!</v>
      </c>
      <c r="AD40" s="2" t="e">
        <f>#REF!</f>
        <v>#REF!</v>
      </c>
      <c r="AF40" s="831" t="e">
        <f t="shared" si="55"/>
        <v>#REF!</v>
      </c>
      <c r="AG40" s="831"/>
      <c r="AI40" s="831" t="e">
        <f t="shared" si="56"/>
        <v>#REF!</v>
      </c>
      <c r="AJ40" s="831"/>
      <c r="AM40" s="2">
        <f t="shared" si="57"/>
        <v>0</v>
      </c>
    </row>
    <row r="41" spans="2:41" s="2" customFormat="1" hidden="1">
      <c r="AO41" s="200"/>
    </row>
  </sheetData>
  <mergeCells count="57">
    <mergeCell ref="Z39:AA39"/>
    <mergeCell ref="AF39:AG39"/>
    <mergeCell ref="AI39:AJ39"/>
    <mergeCell ref="L40:M40"/>
    <mergeCell ref="Z40:AA40"/>
    <mergeCell ref="AF40:AG40"/>
    <mergeCell ref="AI40:AJ40"/>
    <mergeCell ref="Z37:AA37"/>
    <mergeCell ref="AF37:AG37"/>
    <mergeCell ref="AI37:AJ37"/>
    <mergeCell ref="L38:M38"/>
    <mergeCell ref="Z38:AA38"/>
    <mergeCell ref="AF38:AG38"/>
    <mergeCell ref="AI38:AJ38"/>
    <mergeCell ref="Z35:AA35"/>
    <mergeCell ref="AF35:AG35"/>
    <mergeCell ref="AI35:AJ35"/>
    <mergeCell ref="L36:M36"/>
    <mergeCell ref="Z36:AA36"/>
    <mergeCell ref="AF36:AG36"/>
    <mergeCell ref="AI36:AJ36"/>
    <mergeCell ref="Z33:AA33"/>
    <mergeCell ref="AF33:AG33"/>
    <mergeCell ref="AI33:AJ33"/>
    <mergeCell ref="L34:M34"/>
    <mergeCell ref="Z34:AA34"/>
    <mergeCell ref="AF34:AG34"/>
    <mergeCell ref="AI34:AJ34"/>
    <mergeCell ref="AI25:AJ25"/>
    <mergeCell ref="AI26:AJ26"/>
    <mergeCell ref="L32:M32"/>
    <mergeCell ref="Z32:AA32"/>
    <mergeCell ref="AF32:AG32"/>
    <mergeCell ref="AI32:AJ32"/>
    <mergeCell ref="AI24:AJ24"/>
    <mergeCell ref="W2:Y2"/>
    <mergeCell ref="Z2:AB2"/>
    <mergeCell ref="AC2:AE2"/>
    <mergeCell ref="AF2:AH2"/>
    <mergeCell ref="AI2:AK2"/>
    <mergeCell ref="AI18:AJ18"/>
    <mergeCell ref="AI19:AJ19"/>
    <mergeCell ref="AI20:AJ20"/>
    <mergeCell ref="AI21:AJ21"/>
    <mergeCell ref="AI22:AJ22"/>
    <mergeCell ref="AI23:AJ23"/>
    <mergeCell ref="Q2:S2"/>
    <mergeCell ref="L39:M39"/>
    <mergeCell ref="L35:M35"/>
    <mergeCell ref="T2:V2"/>
    <mergeCell ref="B2:D2"/>
    <mergeCell ref="E2:G2"/>
    <mergeCell ref="H2:J2"/>
    <mergeCell ref="K2:M2"/>
    <mergeCell ref="N2:P2"/>
    <mergeCell ref="L33:M33"/>
    <mergeCell ref="L37:M37"/>
  </mergeCells>
  <phoneticPr fontId="5"/>
  <pageMargins left="0.19685039370078741" right="0" top="0.19685039370078741" bottom="0" header="0" footer="0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573A-988C-4657-9803-807803D2BF10}">
  <dimension ref="A1"/>
  <sheetViews>
    <sheetView showGridLines="0" workbookViewId="0">
      <selection activeCell="Y22" sqref="Y22"/>
    </sheetView>
  </sheetViews>
  <sheetFormatPr defaultRowHeight="13.2"/>
  <sheetData/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FC95-822E-4BCD-94C9-D509D69B00A0}">
  <dimension ref="A1:AZ49"/>
  <sheetViews>
    <sheetView showGridLines="0" workbookViewId="0">
      <selection activeCell="E3" sqref="E3"/>
    </sheetView>
  </sheetViews>
  <sheetFormatPr defaultRowHeight="13.2"/>
  <cols>
    <col min="1" max="1" width="1.44140625" customWidth="1"/>
    <col min="2" max="25" width="2.109375" customWidth="1"/>
    <col min="26" max="34" width="0.109375" customWidth="1"/>
    <col min="35" max="35" width="21.33203125" customWidth="1"/>
    <col min="36" max="44" width="4.6640625" customWidth="1"/>
    <col min="45" max="45" width="6.33203125" customWidth="1"/>
    <col min="46" max="47" width="4.77734375" bestFit="1" customWidth="1"/>
    <col min="48" max="48" width="7.6640625" customWidth="1"/>
    <col min="49" max="49" width="1.21875" customWidth="1"/>
    <col min="50" max="51" width="7.6640625" customWidth="1"/>
    <col min="52" max="52" width="1.21875" customWidth="1"/>
    <col min="53" max="53" width="8.88671875" customWidth="1"/>
  </cols>
  <sheetData>
    <row r="1" spans="2:47" ht="14.4">
      <c r="B1" s="1" t="s">
        <v>83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</row>
    <row r="2" spans="2:47" s="77" customFormat="1">
      <c r="B2" s="1001" t="s">
        <v>27</v>
      </c>
      <c r="C2" s="1002"/>
      <c r="D2" s="1003"/>
      <c r="E2" s="1081" t="s">
        <v>84</v>
      </c>
      <c r="F2" s="1081"/>
      <c r="G2" s="1081"/>
      <c r="H2" s="1001" t="s">
        <v>68</v>
      </c>
      <c r="I2" s="1002"/>
      <c r="J2" s="1003"/>
      <c r="K2" s="1001" t="s">
        <v>20</v>
      </c>
      <c r="L2" s="1002"/>
      <c r="M2" s="1003"/>
      <c r="N2" s="1104"/>
      <c r="O2" s="1104"/>
      <c r="P2" s="1104"/>
      <c r="Q2" s="72"/>
      <c r="R2" s="72"/>
      <c r="S2" s="72"/>
      <c r="T2" s="1001" t="s">
        <v>85</v>
      </c>
      <c r="U2" s="1002"/>
      <c r="V2" s="1003"/>
      <c r="W2" s="1001" t="s">
        <v>86</v>
      </c>
      <c r="X2" s="1002"/>
      <c r="Y2" s="1003"/>
      <c r="Z2" s="1001"/>
      <c r="AA2" s="1002"/>
      <c r="AB2" s="1003"/>
      <c r="AC2" s="1001"/>
      <c r="AD2" s="1002"/>
      <c r="AE2" s="1003"/>
      <c r="AF2" s="1105"/>
      <c r="AG2" s="1106"/>
      <c r="AH2" s="1107"/>
      <c r="AI2" s="73" t="s">
        <v>87</v>
      </c>
      <c r="AJ2" s="71" t="s">
        <v>88</v>
      </c>
      <c r="AK2" s="71" t="s">
        <v>89</v>
      </c>
      <c r="AL2" s="71" t="s">
        <v>90</v>
      </c>
      <c r="AM2" s="71" t="s">
        <v>91</v>
      </c>
      <c r="AN2" s="71" t="s">
        <v>92</v>
      </c>
      <c r="AO2" s="71" t="s">
        <v>93</v>
      </c>
      <c r="AP2" s="71" t="s">
        <v>94</v>
      </c>
      <c r="AQ2" s="74" t="s">
        <v>95</v>
      </c>
      <c r="AR2" s="74" t="s">
        <v>96</v>
      </c>
      <c r="AS2" s="75"/>
      <c r="AT2" s="76"/>
    </row>
    <row r="3" spans="2:47" s="77" customFormat="1" ht="15" customHeight="1">
      <c r="B3" s="78"/>
      <c r="C3" s="79" t="s">
        <v>97</v>
      </c>
      <c r="D3" s="80"/>
      <c r="E3" s="81">
        <v>2</v>
      </c>
      <c r="F3" s="82" t="s">
        <v>98</v>
      </c>
      <c r="G3" s="83">
        <v>1</v>
      </c>
      <c r="H3" s="84">
        <v>1</v>
      </c>
      <c r="I3" s="82" t="s">
        <v>98</v>
      </c>
      <c r="J3" s="84">
        <v>0</v>
      </c>
      <c r="K3" s="81">
        <v>3</v>
      </c>
      <c r="L3" s="82" t="s">
        <v>99</v>
      </c>
      <c r="M3" s="83">
        <v>0</v>
      </c>
      <c r="N3" s="85"/>
      <c r="O3" s="85"/>
      <c r="P3" s="85"/>
      <c r="Q3" s="85"/>
      <c r="R3" s="85"/>
      <c r="S3" s="85"/>
      <c r="T3" s="86"/>
      <c r="U3" s="82"/>
      <c r="V3" s="87"/>
      <c r="W3" s="82"/>
      <c r="X3" s="82"/>
      <c r="Y3" s="82"/>
      <c r="Z3" s="86"/>
      <c r="AA3" s="82"/>
      <c r="AB3" s="87"/>
      <c r="AC3" s="82"/>
      <c r="AD3" s="82"/>
      <c r="AE3" s="82"/>
      <c r="AF3" s="88"/>
      <c r="AG3" s="85"/>
      <c r="AH3" s="89"/>
      <c r="AI3" s="90" t="s">
        <v>100</v>
      </c>
      <c r="AJ3" s="91">
        <v>5</v>
      </c>
      <c r="AK3" s="91">
        <v>5</v>
      </c>
      <c r="AL3" s="91">
        <v>0</v>
      </c>
      <c r="AM3" s="91">
        <v>0</v>
      </c>
      <c r="AN3" s="91">
        <v>11</v>
      </c>
      <c r="AO3" s="91">
        <v>1</v>
      </c>
      <c r="AP3" s="91">
        <v>10</v>
      </c>
      <c r="AQ3" s="92">
        <v>15</v>
      </c>
      <c r="AR3" s="74"/>
      <c r="AS3" s="93"/>
      <c r="AT3" s="76"/>
    </row>
    <row r="4" spans="2:47" s="77" customFormat="1" ht="15" customHeight="1">
      <c r="B4" s="94"/>
      <c r="C4" s="95" t="s">
        <v>97</v>
      </c>
      <c r="D4" s="96"/>
      <c r="E4" s="81">
        <v>2</v>
      </c>
      <c r="F4" s="82" t="s">
        <v>98</v>
      </c>
      <c r="G4" s="83">
        <v>0</v>
      </c>
      <c r="H4" s="84"/>
      <c r="I4" s="97"/>
      <c r="J4" s="84"/>
      <c r="K4" s="81">
        <v>3</v>
      </c>
      <c r="L4" s="82" t="s">
        <v>99</v>
      </c>
      <c r="M4" s="83">
        <v>0</v>
      </c>
      <c r="N4" s="84"/>
      <c r="O4" s="97"/>
      <c r="P4" s="84"/>
      <c r="Q4" s="84"/>
      <c r="R4" s="84"/>
      <c r="S4" s="84"/>
      <c r="T4" s="81"/>
      <c r="U4" s="97"/>
      <c r="V4" s="83"/>
      <c r="W4" s="84"/>
      <c r="X4" s="97"/>
      <c r="Y4" s="84"/>
      <c r="Z4" s="81"/>
      <c r="AA4" s="97"/>
      <c r="AB4" s="83"/>
      <c r="AC4" s="84"/>
      <c r="AD4" s="97"/>
      <c r="AE4" s="84"/>
      <c r="AF4" s="81"/>
      <c r="AG4" s="97"/>
      <c r="AH4" s="83"/>
      <c r="AI4" s="98"/>
      <c r="AJ4" s="99"/>
      <c r="AK4" s="99"/>
      <c r="AL4" s="99"/>
      <c r="AM4" s="99"/>
      <c r="AN4" s="100"/>
      <c r="AO4" s="99"/>
      <c r="AP4" s="99"/>
      <c r="AQ4" s="101"/>
      <c r="AR4" s="101"/>
      <c r="AS4" s="2"/>
      <c r="AT4" s="76"/>
      <c r="AU4" s="102"/>
    </row>
    <row r="5" spans="2:47" s="77" customFormat="1" ht="15" customHeight="1">
      <c r="B5" s="81">
        <v>1</v>
      </c>
      <c r="C5" s="69" t="s">
        <v>101</v>
      </c>
      <c r="D5" s="84">
        <v>2</v>
      </c>
      <c r="E5" s="78"/>
      <c r="F5" s="79" t="s">
        <v>97</v>
      </c>
      <c r="G5" s="80"/>
      <c r="H5" s="84">
        <v>0</v>
      </c>
      <c r="I5" s="82" t="s">
        <v>101</v>
      </c>
      <c r="J5" s="84">
        <v>2</v>
      </c>
      <c r="K5" s="81">
        <v>3</v>
      </c>
      <c r="L5" s="82" t="s">
        <v>99</v>
      </c>
      <c r="M5" s="83">
        <v>0</v>
      </c>
      <c r="N5" s="85"/>
      <c r="O5" s="85"/>
      <c r="P5" s="85"/>
      <c r="Q5" s="85"/>
      <c r="R5" s="85"/>
      <c r="S5" s="85"/>
      <c r="T5" s="86"/>
      <c r="U5" s="82"/>
      <c r="V5" s="87"/>
      <c r="W5" s="82"/>
      <c r="X5" s="82"/>
      <c r="Y5" s="82"/>
      <c r="Z5" s="86"/>
      <c r="AA5" s="82"/>
      <c r="AB5" s="87"/>
      <c r="AC5" s="82"/>
      <c r="AD5" s="82"/>
      <c r="AE5" s="82"/>
      <c r="AF5" s="88"/>
      <c r="AG5" s="85"/>
      <c r="AH5" s="89"/>
      <c r="AI5" s="90" t="s">
        <v>102</v>
      </c>
      <c r="AJ5" s="91">
        <v>5</v>
      </c>
      <c r="AK5" s="91">
        <v>2</v>
      </c>
      <c r="AL5" s="91">
        <v>3</v>
      </c>
      <c r="AM5" s="91">
        <v>0</v>
      </c>
      <c r="AN5" s="91">
        <v>7</v>
      </c>
      <c r="AO5" s="91">
        <v>6</v>
      </c>
      <c r="AP5" s="91">
        <v>1</v>
      </c>
      <c r="AQ5" s="92">
        <v>6</v>
      </c>
      <c r="AR5" s="74"/>
      <c r="AS5" s="93"/>
      <c r="AT5" s="76"/>
    </row>
    <row r="6" spans="2:47" s="77" customFormat="1" ht="15" customHeight="1">
      <c r="B6" s="103">
        <v>0</v>
      </c>
      <c r="C6" s="82" t="s">
        <v>101</v>
      </c>
      <c r="D6" s="104">
        <v>2</v>
      </c>
      <c r="E6" s="94"/>
      <c r="F6" s="95" t="s">
        <v>97</v>
      </c>
      <c r="G6" s="96"/>
      <c r="H6" s="104">
        <v>3</v>
      </c>
      <c r="I6" s="82" t="s">
        <v>98</v>
      </c>
      <c r="J6" s="104">
        <v>0</v>
      </c>
      <c r="K6" s="103"/>
      <c r="L6" s="97"/>
      <c r="M6" s="105"/>
      <c r="N6" s="104"/>
      <c r="O6" s="97"/>
      <c r="P6" s="104"/>
      <c r="Q6" s="104"/>
      <c r="R6" s="104"/>
      <c r="S6" s="104"/>
      <c r="T6" s="103"/>
      <c r="U6" s="97"/>
      <c r="V6" s="105"/>
      <c r="W6" s="104"/>
      <c r="X6" s="97"/>
      <c r="Y6" s="104"/>
      <c r="Z6" s="103"/>
      <c r="AA6" s="97"/>
      <c r="AB6" s="105"/>
      <c r="AC6" s="104"/>
      <c r="AD6" s="97"/>
      <c r="AE6" s="104"/>
      <c r="AF6" s="103"/>
      <c r="AG6" s="97"/>
      <c r="AH6" s="105"/>
      <c r="AI6" s="98"/>
      <c r="AJ6" s="99"/>
      <c r="AK6" s="99"/>
      <c r="AL6" s="99"/>
      <c r="AM6" s="99"/>
      <c r="AN6" s="99"/>
      <c r="AO6" s="99"/>
      <c r="AP6" s="99"/>
      <c r="AQ6" s="101"/>
      <c r="AR6" s="101"/>
      <c r="AS6" s="2"/>
      <c r="AT6" s="76"/>
      <c r="AU6" s="102"/>
    </row>
    <row r="7" spans="2:47" s="77" customFormat="1" ht="15" customHeight="1">
      <c r="B7" s="81">
        <v>0</v>
      </c>
      <c r="C7" s="82" t="s">
        <v>101</v>
      </c>
      <c r="D7" s="84">
        <v>1</v>
      </c>
      <c r="E7" s="106">
        <v>2</v>
      </c>
      <c r="F7" s="107" t="s">
        <v>98</v>
      </c>
      <c r="G7" s="108">
        <v>0</v>
      </c>
      <c r="H7" s="109"/>
      <c r="I7" s="79" t="s">
        <v>97</v>
      </c>
      <c r="J7" s="80"/>
      <c r="K7" s="81">
        <v>5</v>
      </c>
      <c r="L7" s="82" t="s">
        <v>98</v>
      </c>
      <c r="M7" s="83">
        <v>0</v>
      </c>
      <c r="N7" s="84"/>
      <c r="O7" s="97"/>
      <c r="P7" s="84"/>
      <c r="Q7" s="84"/>
      <c r="R7" s="84"/>
      <c r="S7" s="84"/>
      <c r="T7" s="81"/>
      <c r="U7" s="97"/>
      <c r="V7" s="83"/>
      <c r="W7" s="84"/>
      <c r="X7" s="97"/>
      <c r="Y7" s="84"/>
      <c r="Z7" s="81"/>
      <c r="AA7" s="97"/>
      <c r="AB7" s="83"/>
      <c r="AC7" s="84"/>
      <c r="AD7" s="97"/>
      <c r="AE7" s="84"/>
      <c r="AF7" s="81"/>
      <c r="AG7" s="97"/>
      <c r="AH7" s="83"/>
      <c r="AI7" s="90" t="s">
        <v>103</v>
      </c>
      <c r="AJ7" s="110">
        <v>5</v>
      </c>
      <c r="AK7" s="110">
        <v>3</v>
      </c>
      <c r="AL7" s="110">
        <v>2</v>
      </c>
      <c r="AM7" s="110">
        <v>0</v>
      </c>
      <c r="AN7" s="110">
        <v>9</v>
      </c>
      <c r="AO7" s="110">
        <v>5</v>
      </c>
      <c r="AP7" s="110">
        <v>4</v>
      </c>
      <c r="AQ7" s="111">
        <v>9</v>
      </c>
      <c r="AR7" s="101"/>
      <c r="AS7" s="2"/>
      <c r="AT7" s="76"/>
      <c r="AU7" s="102"/>
    </row>
    <row r="8" spans="2:47" s="77" customFormat="1" ht="15" customHeight="1">
      <c r="B8" s="81"/>
      <c r="C8" s="97"/>
      <c r="D8" s="84"/>
      <c r="E8" s="103">
        <v>0</v>
      </c>
      <c r="F8" s="69" t="s">
        <v>101</v>
      </c>
      <c r="G8" s="105">
        <v>3</v>
      </c>
      <c r="H8" s="112"/>
      <c r="I8" s="95" t="s">
        <v>97</v>
      </c>
      <c r="J8" s="96"/>
      <c r="K8" s="81">
        <v>2</v>
      </c>
      <c r="L8" s="82" t="s">
        <v>98</v>
      </c>
      <c r="M8" s="83">
        <v>1</v>
      </c>
      <c r="N8" s="84"/>
      <c r="O8" s="97"/>
      <c r="P8" s="84"/>
      <c r="Q8" s="84"/>
      <c r="R8" s="84"/>
      <c r="S8" s="84"/>
      <c r="T8" s="81"/>
      <c r="U8" s="97"/>
      <c r="V8" s="83"/>
      <c r="W8" s="84"/>
      <c r="X8" s="97"/>
      <c r="Y8" s="84"/>
      <c r="Z8" s="81"/>
      <c r="AA8" s="97"/>
      <c r="AB8" s="83"/>
      <c r="AC8" s="84"/>
      <c r="AD8" s="97"/>
      <c r="AE8" s="84"/>
      <c r="AF8" s="81"/>
      <c r="AG8" s="97"/>
      <c r="AH8" s="83"/>
      <c r="AI8" s="98"/>
      <c r="AJ8" s="99"/>
      <c r="AK8" s="99"/>
      <c r="AL8" s="99"/>
      <c r="AM8" s="99"/>
      <c r="AN8" s="99"/>
      <c r="AO8" s="99"/>
      <c r="AP8" s="99"/>
      <c r="AQ8" s="101"/>
      <c r="AR8" s="101"/>
      <c r="AS8" s="2"/>
      <c r="AT8" s="76"/>
      <c r="AU8" s="102"/>
    </row>
    <row r="9" spans="2:47" s="77" customFormat="1" ht="15" customHeight="1">
      <c r="B9" s="81">
        <v>0</v>
      </c>
      <c r="C9" s="82" t="s">
        <v>99</v>
      </c>
      <c r="D9" s="84">
        <v>3</v>
      </c>
      <c r="E9" s="103">
        <v>0</v>
      </c>
      <c r="F9" s="69" t="s">
        <v>99</v>
      </c>
      <c r="G9" s="105">
        <v>3</v>
      </c>
      <c r="H9" s="84">
        <v>0</v>
      </c>
      <c r="I9" s="82" t="s">
        <v>101</v>
      </c>
      <c r="J9" s="84">
        <v>5</v>
      </c>
      <c r="K9" s="109"/>
      <c r="L9" s="79" t="s">
        <v>97</v>
      </c>
      <c r="M9" s="80"/>
      <c r="N9" s="84"/>
      <c r="O9" s="97"/>
      <c r="P9" s="84"/>
      <c r="Q9" s="84"/>
      <c r="R9" s="84"/>
      <c r="S9" s="84"/>
      <c r="T9" s="81"/>
      <c r="U9" s="97"/>
      <c r="V9" s="83"/>
      <c r="W9" s="84"/>
      <c r="X9" s="97"/>
      <c r="Y9" s="84"/>
      <c r="Z9" s="81"/>
      <c r="AA9" s="97"/>
      <c r="AB9" s="83"/>
      <c r="AC9" s="84"/>
      <c r="AD9" s="97"/>
      <c r="AE9" s="84"/>
      <c r="AF9" s="81"/>
      <c r="AG9" s="97"/>
      <c r="AH9" s="83"/>
      <c r="AI9" s="113" t="s">
        <v>104</v>
      </c>
      <c r="AJ9" s="110">
        <v>5</v>
      </c>
      <c r="AK9" s="110">
        <v>0</v>
      </c>
      <c r="AL9" s="110">
        <v>5</v>
      </c>
      <c r="AM9" s="110">
        <v>0</v>
      </c>
      <c r="AN9" s="110">
        <v>1</v>
      </c>
      <c r="AO9" s="110">
        <v>16</v>
      </c>
      <c r="AP9" s="110">
        <v>-15</v>
      </c>
      <c r="AQ9" s="111">
        <v>-3</v>
      </c>
      <c r="AR9" s="101"/>
      <c r="AS9" s="2"/>
      <c r="AT9" s="76"/>
      <c r="AU9" s="102"/>
    </row>
    <row r="10" spans="2:47" s="77" customFormat="1" ht="15" customHeight="1">
      <c r="B10" s="81">
        <v>0</v>
      </c>
      <c r="C10" s="82" t="s">
        <v>99</v>
      </c>
      <c r="D10" s="84">
        <v>3</v>
      </c>
      <c r="E10" s="106"/>
      <c r="F10" s="114"/>
      <c r="G10" s="108"/>
      <c r="H10" s="103">
        <v>1</v>
      </c>
      <c r="I10" s="69" t="s">
        <v>101</v>
      </c>
      <c r="J10" s="105">
        <v>2</v>
      </c>
      <c r="K10" s="115"/>
      <c r="L10" s="116" t="s">
        <v>97</v>
      </c>
      <c r="M10" s="117"/>
      <c r="N10" s="81"/>
      <c r="O10" s="97"/>
      <c r="P10" s="83"/>
      <c r="Q10" s="84"/>
      <c r="R10" s="84"/>
      <c r="S10" s="84"/>
      <c r="T10" s="81"/>
      <c r="U10" s="97"/>
      <c r="V10" s="83"/>
      <c r="W10" s="84"/>
      <c r="X10" s="97"/>
      <c r="Y10" s="84"/>
      <c r="Z10" s="81"/>
      <c r="AA10" s="97"/>
      <c r="AB10" s="83"/>
      <c r="AC10" s="84"/>
      <c r="AD10" s="97"/>
      <c r="AE10" s="84"/>
      <c r="AF10" s="81"/>
      <c r="AG10" s="97"/>
      <c r="AH10" s="83"/>
      <c r="AI10" s="118"/>
      <c r="AJ10" s="99"/>
      <c r="AK10" s="99"/>
      <c r="AL10" s="99"/>
      <c r="AM10" s="99"/>
      <c r="AN10" s="99"/>
      <c r="AO10" s="99"/>
      <c r="AP10" s="99"/>
      <c r="AQ10" s="101"/>
      <c r="AR10" s="101"/>
      <c r="AS10" s="2"/>
      <c r="AT10" s="76"/>
      <c r="AU10" s="102"/>
    </row>
    <row r="11" spans="2:47" s="77" customFormat="1" ht="15" customHeight="1">
      <c r="B11" s="81">
        <v>0</v>
      </c>
      <c r="C11" s="82" t="s">
        <v>101</v>
      </c>
      <c r="D11" s="84">
        <v>1</v>
      </c>
      <c r="E11" s="106">
        <v>2</v>
      </c>
      <c r="F11" s="107" t="s">
        <v>98</v>
      </c>
      <c r="G11" s="108">
        <v>0</v>
      </c>
      <c r="H11" s="119"/>
      <c r="I11" s="120"/>
      <c r="J11" s="121"/>
      <c r="K11" s="81">
        <v>5</v>
      </c>
      <c r="L11" s="82" t="s">
        <v>98</v>
      </c>
      <c r="M11" s="84">
        <v>0</v>
      </c>
      <c r="N11" s="109"/>
      <c r="O11" s="79" t="s">
        <v>97</v>
      </c>
      <c r="P11" s="80"/>
      <c r="Q11" s="122"/>
      <c r="R11" s="122"/>
      <c r="S11" s="122"/>
      <c r="T11" s="81"/>
      <c r="U11" s="97"/>
      <c r="V11" s="83"/>
      <c r="W11" s="84"/>
      <c r="X11" s="97"/>
      <c r="Y11" s="84"/>
      <c r="Z11" s="81"/>
      <c r="AA11" s="97"/>
      <c r="AB11" s="83"/>
      <c r="AC11" s="84"/>
      <c r="AD11" s="97"/>
      <c r="AE11" s="84"/>
      <c r="AF11" s="81"/>
      <c r="AG11" s="97"/>
      <c r="AH11" s="83"/>
      <c r="AI11" s="90" t="s">
        <v>103</v>
      </c>
      <c r="AJ11" s="110">
        <v>5</v>
      </c>
      <c r="AK11" s="110">
        <v>3</v>
      </c>
      <c r="AL11" s="110">
        <v>2</v>
      </c>
      <c r="AM11" s="110">
        <v>0</v>
      </c>
      <c r="AN11" s="110">
        <v>9</v>
      </c>
      <c r="AO11" s="110">
        <v>5</v>
      </c>
      <c r="AP11" s="110">
        <v>4</v>
      </c>
      <c r="AQ11" s="111">
        <v>9</v>
      </c>
      <c r="AR11" s="101"/>
      <c r="AS11" s="2"/>
      <c r="AT11" s="76"/>
      <c r="AU11" s="102"/>
    </row>
    <row r="12" spans="2:47" s="77" customFormat="1" ht="15" customHeight="1">
      <c r="B12" s="81"/>
      <c r="C12" s="97"/>
      <c r="D12" s="84"/>
      <c r="E12" s="103">
        <v>0</v>
      </c>
      <c r="F12" s="69" t="s">
        <v>101</v>
      </c>
      <c r="G12" s="105">
        <v>3</v>
      </c>
      <c r="K12" s="103">
        <v>2</v>
      </c>
      <c r="L12" s="69" t="s">
        <v>98</v>
      </c>
      <c r="M12" s="104">
        <v>1</v>
      </c>
      <c r="N12" s="112"/>
      <c r="O12" s="95" t="s">
        <v>97</v>
      </c>
      <c r="P12" s="96"/>
      <c r="Q12" s="123"/>
      <c r="R12" s="123"/>
      <c r="S12" s="123"/>
      <c r="T12" s="81"/>
      <c r="U12" s="97"/>
      <c r="V12" s="83"/>
      <c r="W12" s="84"/>
      <c r="X12" s="97"/>
      <c r="Y12" s="84"/>
      <c r="Z12" s="81"/>
      <c r="AA12" s="97"/>
      <c r="AB12" s="83"/>
      <c r="AC12" s="84"/>
      <c r="AD12" s="97"/>
      <c r="AE12" s="84"/>
      <c r="AF12" s="81"/>
      <c r="AG12" s="97"/>
      <c r="AH12" s="83"/>
      <c r="AI12" s="98"/>
      <c r="AJ12" s="99"/>
      <c r="AK12" s="99"/>
      <c r="AL12" s="99"/>
      <c r="AM12" s="99"/>
      <c r="AN12" s="99"/>
      <c r="AO12" s="99"/>
      <c r="AP12" s="99"/>
      <c r="AQ12" s="101"/>
      <c r="AR12" s="101"/>
      <c r="AS12" s="2"/>
      <c r="AT12" s="76"/>
      <c r="AU12" s="102"/>
    </row>
    <row r="13" spans="2:47" s="77" customFormat="1" ht="15" customHeight="1">
      <c r="B13" s="81">
        <v>0</v>
      </c>
      <c r="C13" s="82" t="s">
        <v>99</v>
      </c>
      <c r="D13" s="84">
        <v>3</v>
      </c>
      <c r="E13" s="103">
        <v>0</v>
      </c>
      <c r="F13" s="69" t="s">
        <v>99</v>
      </c>
      <c r="G13" s="105">
        <v>3</v>
      </c>
      <c r="H13" s="84">
        <v>0</v>
      </c>
      <c r="I13" s="82" t="s">
        <v>101</v>
      </c>
      <c r="J13" s="84">
        <v>5</v>
      </c>
      <c r="K13" s="120"/>
      <c r="L13" s="120"/>
      <c r="M13" s="120"/>
      <c r="N13" s="81"/>
      <c r="O13" s="97"/>
      <c r="P13" s="83"/>
      <c r="Q13" s="124"/>
      <c r="R13" s="79" t="s">
        <v>97</v>
      </c>
      <c r="S13" s="80"/>
      <c r="T13" s="81"/>
      <c r="U13" s="97"/>
      <c r="V13" s="83"/>
      <c r="W13" s="84"/>
      <c r="X13" s="97"/>
      <c r="Y13" s="84"/>
      <c r="Z13" s="81"/>
      <c r="AA13" s="97"/>
      <c r="AB13" s="83"/>
      <c r="AC13" s="84"/>
      <c r="AD13" s="97"/>
      <c r="AE13" s="84"/>
      <c r="AF13" s="81"/>
      <c r="AG13" s="97"/>
      <c r="AH13" s="83"/>
      <c r="AI13" s="113" t="s">
        <v>104</v>
      </c>
      <c r="AJ13" s="110">
        <v>5</v>
      </c>
      <c r="AK13" s="110">
        <v>0</v>
      </c>
      <c r="AL13" s="110">
        <v>5</v>
      </c>
      <c r="AM13" s="110">
        <v>0</v>
      </c>
      <c r="AN13" s="110">
        <v>1</v>
      </c>
      <c r="AO13" s="110">
        <v>16</v>
      </c>
      <c r="AP13" s="110">
        <v>-15</v>
      </c>
      <c r="AQ13" s="111">
        <v>-3</v>
      </c>
      <c r="AR13" s="101"/>
      <c r="AS13" s="2"/>
      <c r="AT13" s="76"/>
      <c r="AU13" s="102"/>
    </row>
    <row r="14" spans="2:47" s="77" customFormat="1" ht="15" customHeight="1">
      <c r="B14" s="81">
        <v>0</v>
      </c>
      <c r="C14" s="82" t="s">
        <v>99</v>
      </c>
      <c r="D14" s="84">
        <v>3</v>
      </c>
      <c r="E14" s="106"/>
      <c r="F14" s="114"/>
      <c r="G14" s="108"/>
      <c r="H14" s="84">
        <v>1</v>
      </c>
      <c r="I14" s="82" t="s">
        <v>101</v>
      </c>
      <c r="J14" s="84">
        <v>2</v>
      </c>
      <c r="N14" s="103"/>
      <c r="O14" s="125"/>
      <c r="P14" s="105"/>
      <c r="Q14" s="117"/>
      <c r="R14" s="116" t="s">
        <v>97</v>
      </c>
      <c r="S14" s="126"/>
      <c r="T14" s="81"/>
      <c r="U14" s="97"/>
      <c r="V14" s="83"/>
      <c r="W14" s="84"/>
      <c r="X14" s="97"/>
      <c r="Y14" s="84"/>
      <c r="Z14" s="81"/>
      <c r="AA14" s="97"/>
      <c r="AB14" s="83"/>
      <c r="AC14" s="84"/>
      <c r="AD14" s="97"/>
      <c r="AE14" s="84"/>
      <c r="AF14" s="81"/>
      <c r="AG14" s="97"/>
      <c r="AH14" s="83"/>
      <c r="AI14" s="118"/>
      <c r="AJ14" s="99"/>
      <c r="AK14" s="99"/>
      <c r="AL14" s="99"/>
      <c r="AM14" s="99"/>
      <c r="AN14" s="99"/>
      <c r="AO14" s="99"/>
      <c r="AP14" s="99"/>
      <c r="AQ14" s="101"/>
      <c r="AR14" s="101"/>
      <c r="AS14" s="2"/>
      <c r="AT14" s="76"/>
      <c r="AU14" s="102"/>
    </row>
    <row r="15" spans="2:47" s="77" customFormat="1" ht="12" customHeight="1">
      <c r="B15" s="84"/>
      <c r="C15" s="97"/>
      <c r="D15" s="84"/>
      <c r="E15" s="127"/>
      <c r="F15" s="128"/>
      <c r="G15" s="122"/>
      <c r="H15" s="84"/>
      <c r="I15" s="97"/>
      <c r="J15" s="84"/>
      <c r="K15" s="84"/>
      <c r="L15" s="97"/>
      <c r="M15" s="84"/>
      <c r="N15" s="84"/>
      <c r="O15" s="97"/>
      <c r="P15" s="84"/>
      <c r="Q15" s="84"/>
      <c r="R15" s="84"/>
      <c r="S15" s="84"/>
      <c r="T15" s="109"/>
      <c r="U15" s="79" t="s">
        <v>97</v>
      </c>
      <c r="V15" s="80"/>
      <c r="W15" s="84"/>
      <c r="X15" s="82"/>
      <c r="Y15" s="84"/>
      <c r="Z15" s="81"/>
      <c r="AA15" s="97"/>
      <c r="AB15" s="83"/>
      <c r="AC15" s="84"/>
      <c r="AD15" s="97"/>
      <c r="AE15" s="84"/>
      <c r="AF15" s="81"/>
      <c r="AG15" s="97"/>
      <c r="AH15" s="83"/>
      <c r="AI15" s="113"/>
      <c r="AJ15" s="129"/>
      <c r="AK15" s="129"/>
      <c r="AL15" s="129"/>
      <c r="AM15" s="129"/>
      <c r="AN15" s="129"/>
      <c r="AO15" s="129"/>
      <c r="AP15" s="129"/>
      <c r="AQ15" s="130"/>
      <c r="AR15" s="130"/>
      <c r="AS15" s="2"/>
      <c r="AT15" s="76"/>
      <c r="AU15" s="102"/>
    </row>
    <row r="16" spans="2:47" s="77" customFormat="1" ht="12" customHeight="1">
      <c r="B16" s="32"/>
      <c r="C16" s="131"/>
      <c r="D16" s="32"/>
      <c r="E16" s="132"/>
      <c r="F16" s="133"/>
      <c r="G16" s="123"/>
      <c r="H16" s="32"/>
      <c r="I16" s="131"/>
      <c r="J16" s="32"/>
      <c r="K16" s="32"/>
      <c r="L16" s="131"/>
      <c r="M16" s="32"/>
      <c r="N16" s="32"/>
      <c r="O16" s="131"/>
      <c r="P16" s="32"/>
      <c r="Q16" s="32"/>
      <c r="R16" s="32"/>
      <c r="S16" s="32"/>
      <c r="T16" s="115"/>
      <c r="U16" s="116" t="s">
        <v>97</v>
      </c>
      <c r="V16" s="126"/>
      <c r="W16" s="84"/>
      <c r="X16" s="97"/>
      <c r="Y16" s="84"/>
      <c r="Z16" s="81"/>
      <c r="AA16" s="97"/>
      <c r="AB16" s="83"/>
      <c r="AC16" s="84"/>
      <c r="AD16" s="97"/>
      <c r="AE16" s="84"/>
      <c r="AF16" s="81"/>
      <c r="AG16" s="97"/>
      <c r="AH16" s="83"/>
      <c r="AI16" s="134"/>
      <c r="AJ16" s="135"/>
      <c r="AK16" s="135"/>
      <c r="AL16" s="135"/>
      <c r="AM16" s="135"/>
      <c r="AN16" s="135"/>
      <c r="AO16" s="135"/>
      <c r="AP16" s="135"/>
      <c r="AQ16" s="136"/>
      <c r="AR16" s="136"/>
      <c r="AS16" s="2"/>
      <c r="AT16" s="76"/>
      <c r="AU16" s="102"/>
    </row>
    <row r="17" spans="2:47" s="77" customFormat="1" ht="12" customHeight="1">
      <c r="B17" s="32"/>
      <c r="C17" s="131"/>
      <c r="D17" s="32"/>
      <c r="E17" s="132"/>
      <c r="F17" s="133"/>
      <c r="G17" s="123"/>
      <c r="H17" s="32"/>
      <c r="I17" s="131"/>
      <c r="J17" s="32"/>
      <c r="K17" s="32"/>
      <c r="L17" s="131"/>
      <c r="M17" s="32"/>
      <c r="N17" s="32"/>
      <c r="O17" s="131"/>
      <c r="P17" s="32"/>
      <c r="Q17" s="32"/>
      <c r="R17" s="32"/>
      <c r="S17" s="32"/>
      <c r="T17" s="115"/>
      <c r="U17" s="116" t="s">
        <v>97</v>
      </c>
      <c r="V17" s="126"/>
      <c r="W17" s="84"/>
      <c r="X17" s="97"/>
      <c r="Y17" s="84"/>
      <c r="Z17" s="81"/>
      <c r="AA17" s="97"/>
      <c r="AB17" s="83"/>
      <c r="AC17" s="84"/>
      <c r="AD17" s="97"/>
      <c r="AE17" s="84"/>
      <c r="AF17" s="81"/>
      <c r="AG17" s="97"/>
      <c r="AH17" s="83"/>
      <c r="AI17" s="134" t="s">
        <v>105</v>
      </c>
      <c r="AJ17" s="137"/>
      <c r="AK17" s="137"/>
      <c r="AL17" s="137"/>
      <c r="AM17" s="137"/>
      <c r="AN17" s="137"/>
      <c r="AO17" s="137"/>
      <c r="AP17" s="137"/>
      <c r="AQ17" s="138"/>
      <c r="AR17" s="136"/>
      <c r="AS17" s="2"/>
      <c r="AT17" s="76"/>
      <c r="AU17" s="102"/>
    </row>
    <row r="18" spans="2:47" s="77" customFormat="1" ht="12" customHeight="1">
      <c r="B18" s="32"/>
      <c r="C18" s="131"/>
      <c r="D18" s="32"/>
      <c r="E18" s="132"/>
      <c r="F18" s="133"/>
      <c r="G18" s="123"/>
      <c r="H18" s="32"/>
      <c r="I18" s="131"/>
      <c r="J18" s="32"/>
      <c r="K18" s="32"/>
      <c r="L18" s="131"/>
      <c r="M18" s="32"/>
      <c r="N18" s="32"/>
      <c r="O18" s="131"/>
      <c r="P18" s="32"/>
      <c r="Q18" s="32"/>
      <c r="R18" s="32"/>
      <c r="S18" s="32"/>
      <c r="T18" s="115"/>
      <c r="U18" s="116" t="s">
        <v>97</v>
      </c>
      <c r="V18" s="126"/>
      <c r="W18" s="84"/>
      <c r="X18" s="97"/>
      <c r="Y18" s="84"/>
      <c r="Z18" s="81"/>
      <c r="AA18" s="97"/>
      <c r="AB18" s="83"/>
      <c r="AC18" s="84"/>
      <c r="AD18" s="97"/>
      <c r="AE18" s="84"/>
      <c r="AF18" s="81"/>
      <c r="AG18" s="97"/>
      <c r="AH18" s="83"/>
      <c r="AI18" s="134"/>
      <c r="AJ18" s="137"/>
      <c r="AK18" s="137"/>
      <c r="AL18" s="137"/>
      <c r="AM18" s="137"/>
      <c r="AN18" s="137"/>
      <c r="AO18" s="137"/>
      <c r="AP18" s="137"/>
      <c r="AQ18" s="138"/>
      <c r="AR18" s="136"/>
      <c r="AS18" s="2"/>
      <c r="AT18" s="76"/>
      <c r="AU18" s="102"/>
    </row>
    <row r="19" spans="2:47" s="77" customFormat="1" ht="12" customHeight="1">
      <c r="B19" s="32"/>
      <c r="C19" s="131"/>
      <c r="D19" s="32"/>
      <c r="E19" s="132"/>
      <c r="F19" s="133"/>
      <c r="G19" s="123"/>
      <c r="H19" s="32"/>
      <c r="I19" s="131"/>
      <c r="J19" s="32"/>
      <c r="K19" s="32"/>
      <c r="L19" s="131"/>
      <c r="M19" s="32"/>
      <c r="N19" s="32"/>
      <c r="O19" s="131"/>
      <c r="P19" s="32"/>
      <c r="Q19" s="32"/>
      <c r="R19" s="32"/>
      <c r="S19" s="32"/>
      <c r="T19" s="115"/>
      <c r="U19" s="116" t="s">
        <v>97</v>
      </c>
      <c r="V19" s="126"/>
      <c r="W19" s="84"/>
      <c r="X19" s="97"/>
      <c r="Y19" s="84"/>
      <c r="Z19" s="81"/>
      <c r="AA19" s="97"/>
      <c r="AB19" s="83"/>
      <c r="AC19" s="84"/>
      <c r="AD19" s="97"/>
      <c r="AE19" s="84"/>
      <c r="AF19" s="81"/>
      <c r="AG19" s="97"/>
      <c r="AH19" s="83"/>
      <c r="AI19" s="134"/>
      <c r="AJ19" s="137"/>
      <c r="AK19" s="137"/>
      <c r="AL19" s="137"/>
      <c r="AM19" s="137"/>
      <c r="AN19" s="137"/>
      <c r="AO19" s="137"/>
      <c r="AP19" s="137"/>
      <c r="AQ19" s="138"/>
      <c r="AR19" s="136"/>
      <c r="AS19" s="2"/>
      <c r="AT19" s="76"/>
      <c r="AU19" s="102"/>
    </row>
    <row r="20" spans="2:47" s="77" customFormat="1" ht="12" customHeight="1">
      <c r="B20" s="32"/>
      <c r="C20" s="131"/>
      <c r="D20" s="32"/>
      <c r="E20" s="132"/>
      <c r="F20" s="133"/>
      <c r="G20" s="123"/>
      <c r="H20" s="32"/>
      <c r="I20" s="131"/>
      <c r="J20" s="32"/>
      <c r="K20" s="123"/>
      <c r="L20" s="133"/>
      <c r="M20" s="123"/>
      <c r="N20" s="32"/>
      <c r="O20" s="131"/>
      <c r="P20" s="32"/>
      <c r="Q20" s="32"/>
      <c r="R20" s="32"/>
      <c r="S20" s="32"/>
      <c r="T20" s="115"/>
      <c r="U20" s="116" t="s">
        <v>97</v>
      </c>
      <c r="V20" s="126"/>
      <c r="W20" s="84"/>
      <c r="X20" s="97"/>
      <c r="Y20" s="84"/>
      <c r="Z20" s="81"/>
      <c r="AA20" s="97"/>
      <c r="AB20" s="83"/>
      <c r="AC20" s="84"/>
      <c r="AD20" s="97"/>
      <c r="AE20" s="84"/>
      <c r="AF20" s="81"/>
      <c r="AG20" s="97"/>
      <c r="AH20" s="83"/>
      <c r="AI20" s="134"/>
      <c r="AJ20" s="137"/>
      <c r="AK20" s="137"/>
      <c r="AL20" s="137"/>
      <c r="AM20" s="137"/>
      <c r="AN20" s="137"/>
      <c r="AO20" s="137"/>
      <c r="AP20" s="137"/>
      <c r="AQ20" s="138"/>
      <c r="AR20" s="136"/>
      <c r="AS20" s="2"/>
      <c r="AT20" s="76"/>
      <c r="AU20" s="102"/>
    </row>
    <row r="21" spans="2:47" s="77" customFormat="1" ht="12" customHeight="1">
      <c r="B21" s="32"/>
      <c r="C21" s="131"/>
      <c r="D21" s="32"/>
      <c r="E21" s="132"/>
      <c r="F21" s="133"/>
      <c r="G21" s="123"/>
      <c r="H21" s="32"/>
      <c r="I21" s="131"/>
      <c r="J21" s="32"/>
      <c r="K21" s="32"/>
      <c r="L21" s="131"/>
      <c r="M21" s="32"/>
      <c r="N21" s="32"/>
      <c r="O21" s="131"/>
      <c r="P21" s="32"/>
      <c r="Q21" s="32"/>
      <c r="R21" s="32"/>
      <c r="S21" s="32"/>
      <c r="T21" s="115"/>
      <c r="U21" s="116" t="s">
        <v>97</v>
      </c>
      <c r="V21" s="126"/>
      <c r="W21" s="84"/>
      <c r="X21" s="97"/>
      <c r="Y21" s="84"/>
      <c r="Z21" s="81"/>
      <c r="AA21" s="97"/>
      <c r="AB21" s="83"/>
      <c r="AC21" s="84"/>
      <c r="AD21" s="97"/>
      <c r="AE21" s="84"/>
      <c r="AF21" s="81"/>
      <c r="AG21" s="97"/>
      <c r="AH21" s="83"/>
      <c r="AI21" s="134"/>
      <c r="AJ21" s="137"/>
      <c r="AK21" s="137"/>
      <c r="AL21" s="137"/>
      <c r="AM21" s="137"/>
      <c r="AN21" s="137"/>
      <c r="AO21" s="137"/>
      <c r="AP21" s="137"/>
      <c r="AQ21" s="138"/>
      <c r="AR21" s="136"/>
      <c r="AS21" s="2"/>
      <c r="AT21" s="76"/>
      <c r="AU21" s="102"/>
    </row>
    <row r="22" spans="2:47" s="77" customFormat="1" ht="12" customHeight="1">
      <c r="B22" s="32"/>
      <c r="C22" s="131"/>
      <c r="D22" s="32"/>
      <c r="E22" s="132"/>
      <c r="F22" s="133"/>
      <c r="G22" s="123"/>
      <c r="H22" s="32"/>
      <c r="I22" s="131"/>
      <c r="J22" s="32"/>
      <c r="K22" s="32"/>
      <c r="L22" s="131"/>
      <c r="M22" s="32"/>
      <c r="N22" s="32"/>
      <c r="O22" s="131"/>
      <c r="P22" s="32"/>
      <c r="Q22" s="32"/>
      <c r="R22" s="32"/>
      <c r="S22" s="32"/>
      <c r="T22" s="115"/>
      <c r="U22" s="116" t="s">
        <v>97</v>
      </c>
      <c r="V22" s="126"/>
      <c r="W22" s="84"/>
      <c r="X22" s="97"/>
      <c r="Y22" s="84"/>
      <c r="Z22" s="81"/>
      <c r="AA22" s="97"/>
      <c r="AB22" s="83"/>
      <c r="AC22" s="84"/>
      <c r="AD22" s="97"/>
      <c r="AE22" s="84"/>
      <c r="AF22" s="81"/>
      <c r="AG22" s="97"/>
      <c r="AH22" s="83"/>
      <c r="AI22" s="134"/>
      <c r="AJ22" s="137"/>
      <c r="AK22" s="137"/>
      <c r="AL22" s="137"/>
      <c r="AM22" s="137"/>
      <c r="AN22" s="137"/>
      <c r="AO22" s="137"/>
      <c r="AP22" s="137"/>
      <c r="AQ22" s="138"/>
      <c r="AR22" s="136"/>
      <c r="AS22" s="2"/>
      <c r="AT22" s="76"/>
      <c r="AU22" s="102"/>
    </row>
    <row r="23" spans="2:47" s="77" customFormat="1" ht="12" customHeight="1">
      <c r="B23" s="32"/>
      <c r="C23" s="131"/>
      <c r="D23" s="32"/>
      <c r="E23" s="132"/>
      <c r="F23" s="133"/>
      <c r="G23" s="123"/>
      <c r="H23" s="32"/>
      <c r="I23" s="131"/>
      <c r="J23" s="32"/>
      <c r="K23" s="32"/>
      <c r="L23" s="131"/>
      <c r="M23" s="32"/>
      <c r="N23" s="32"/>
      <c r="O23" s="131"/>
      <c r="P23" s="32"/>
      <c r="Q23" s="32"/>
      <c r="R23" s="32"/>
      <c r="S23" s="32"/>
      <c r="T23" s="115"/>
      <c r="U23" s="116" t="s">
        <v>97</v>
      </c>
      <c r="V23" s="126"/>
      <c r="W23" s="84"/>
      <c r="X23" s="97"/>
      <c r="Y23" s="84"/>
      <c r="Z23" s="81"/>
      <c r="AA23" s="97"/>
      <c r="AB23" s="83"/>
      <c r="AC23" s="84"/>
      <c r="AD23" s="97"/>
      <c r="AE23" s="84"/>
      <c r="AF23" s="81"/>
      <c r="AG23" s="97"/>
      <c r="AH23" s="83"/>
      <c r="AI23" s="134"/>
      <c r="AJ23" s="137"/>
      <c r="AK23" s="137"/>
      <c r="AL23" s="137"/>
      <c r="AM23" s="137"/>
      <c r="AN23" s="137"/>
      <c r="AO23" s="137"/>
      <c r="AP23" s="137"/>
      <c r="AQ23" s="138"/>
      <c r="AR23" s="136"/>
      <c r="AS23" s="2"/>
      <c r="AT23" s="76"/>
      <c r="AU23" s="102"/>
    </row>
    <row r="24" spans="2:47" s="77" customFormat="1" ht="12" customHeight="1">
      <c r="B24" s="32"/>
      <c r="C24" s="131"/>
      <c r="D24" s="32"/>
      <c r="E24" s="132"/>
      <c r="F24" s="133"/>
      <c r="G24" s="123"/>
      <c r="H24" s="32"/>
      <c r="I24" s="131"/>
      <c r="J24" s="32"/>
      <c r="K24" s="123"/>
      <c r="L24" s="133"/>
      <c r="M24" s="123"/>
      <c r="N24" s="32"/>
      <c r="O24" s="131"/>
      <c r="P24" s="32"/>
      <c r="Q24" s="32"/>
      <c r="R24" s="32"/>
      <c r="S24" s="32"/>
      <c r="T24" s="115"/>
      <c r="U24" s="116" t="s">
        <v>97</v>
      </c>
      <c r="V24" s="126"/>
      <c r="W24" s="84"/>
      <c r="X24" s="97"/>
      <c r="Y24" s="84"/>
      <c r="Z24" s="81"/>
      <c r="AA24" s="97"/>
      <c r="AB24" s="83"/>
      <c r="AC24" s="84"/>
      <c r="AD24" s="97"/>
      <c r="AE24" s="84"/>
      <c r="AF24" s="81"/>
      <c r="AG24" s="97"/>
      <c r="AH24" s="83"/>
      <c r="AI24" s="118"/>
      <c r="AJ24" s="139"/>
      <c r="AK24" s="139"/>
      <c r="AL24" s="139"/>
      <c r="AM24" s="139"/>
      <c r="AN24" s="139"/>
      <c r="AO24" s="139"/>
      <c r="AP24" s="139"/>
      <c r="AQ24" s="98"/>
      <c r="AR24" s="140"/>
      <c r="AS24" s="2"/>
      <c r="AT24" s="76"/>
      <c r="AU24" s="102"/>
    </row>
    <row r="25" spans="2:47" s="77" customFormat="1" ht="12" customHeight="1">
      <c r="B25" s="32"/>
      <c r="C25" s="131"/>
      <c r="D25" s="32"/>
      <c r="E25" s="132"/>
      <c r="F25" s="133"/>
      <c r="G25" s="123"/>
      <c r="H25" s="32"/>
      <c r="I25" s="131"/>
      <c r="J25" s="32"/>
      <c r="K25" s="123"/>
      <c r="L25" s="133"/>
      <c r="M25" s="123"/>
      <c r="N25" s="32"/>
      <c r="O25" s="131"/>
      <c r="P25" s="32"/>
      <c r="Q25" s="32"/>
      <c r="R25" s="32"/>
      <c r="S25" s="32"/>
      <c r="T25" s="81"/>
      <c r="U25" s="97"/>
      <c r="V25" s="83"/>
      <c r="W25" s="109"/>
      <c r="X25" s="79" t="s">
        <v>97</v>
      </c>
      <c r="Y25" s="80"/>
      <c r="Z25" s="81"/>
      <c r="AA25" s="97"/>
      <c r="AB25" s="83"/>
      <c r="AC25" s="84"/>
      <c r="AD25" s="97"/>
      <c r="AE25" s="84"/>
      <c r="AF25" s="81"/>
      <c r="AG25" s="97"/>
      <c r="AH25" s="83"/>
      <c r="AI25" s="113"/>
      <c r="AJ25" s="141"/>
      <c r="AK25" s="141"/>
      <c r="AL25" s="141"/>
      <c r="AM25" s="141"/>
      <c r="AN25" s="141"/>
      <c r="AO25" s="141"/>
      <c r="AP25" s="141"/>
      <c r="AQ25" s="90"/>
      <c r="AR25" s="130"/>
      <c r="AS25" s="2"/>
      <c r="AT25" s="76"/>
      <c r="AU25" s="102"/>
    </row>
    <row r="26" spans="2:47" s="77" customFormat="1" ht="12" customHeight="1">
      <c r="B26" s="32"/>
      <c r="C26" s="131"/>
      <c r="D26" s="32"/>
      <c r="E26" s="132"/>
      <c r="F26" s="133"/>
      <c r="G26" s="123"/>
      <c r="H26" s="32"/>
      <c r="I26" s="131"/>
      <c r="J26" s="32"/>
      <c r="K26" s="123"/>
      <c r="L26" s="133"/>
      <c r="M26" s="123"/>
      <c r="N26" s="32"/>
      <c r="O26" s="131"/>
      <c r="P26" s="32"/>
      <c r="Q26" s="32"/>
      <c r="R26" s="32"/>
      <c r="S26" s="32"/>
      <c r="T26" s="81"/>
      <c r="U26" s="97"/>
      <c r="V26" s="83"/>
      <c r="W26" s="115"/>
      <c r="X26" s="116" t="s">
        <v>97</v>
      </c>
      <c r="Y26" s="126"/>
      <c r="Z26" s="81"/>
      <c r="AA26" s="97"/>
      <c r="AB26" s="83"/>
      <c r="AC26" s="84"/>
      <c r="AD26" s="97"/>
      <c r="AE26" s="84"/>
      <c r="AF26" s="81"/>
      <c r="AG26" s="97"/>
      <c r="AH26" s="83"/>
      <c r="AI26" s="134"/>
      <c r="AJ26" s="137"/>
      <c r="AK26" s="137"/>
      <c r="AL26" s="137"/>
      <c r="AM26" s="137"/>
      <c r="AN26" s="137"/>
      <c r="AO26" s="137"/>
      <c r="AP26" s="137"/>
      <c r="AQ26" s="138"/>
      <c r="AR26" s="136"/>
      <c r="AS26" s="2"/>
      <c r="AT26" s="76"/>
      <c r="AU26" s="102"/>
    </row>
    <row r="27" spans="2:47" s="77" customFormat="1" ht="12" customHeight="1">
      <c r="B27" s="32"/>
      <c r="C27" s="131"/>
      <c r="D27" s="32"/>
      <c r="E27" s="132"/>
      <c r="F27" s="133"/>
      <c r="G27" s="123"/>
      <c r="H27" s="32"/>
      <c r="I27" s="131"/>
      <c r="J27" s="32"/>
      <c r="K27" s="123"/>
      <c r="L27" s="133"/>
      <c r="M27" s="123"/>
      <c r="N27" s="32"/>
      <c r="O27" s="131"/>
      <c r="P27" s="32"/>
      <c r="Q27" s="32"/>
      <c r="R27" s="32"/>
      <c r="S27" s="32"/>
      <c r="T27" s="81"/>
      <c r="U27" s="97"/>
      <c r="V27" s="83"/>
      <c r="W27" s="115"/>
      <c r="X27" s="116" t="s">
        <v>97</v>
      </c>
      <c r="Y27" s="126"/>
      <c r="Z27" s="81"/>
      <c r="AA27" s="97"/>
      <c r="AB27" s="83"/>
      <c r="AC27" s="84"/>
      <c r="AD27" s="97"/>
      <c r="AE27" s="84"/>
      <c r="AF27" s="81"/>
      <c r="AG27" s="97"/>
      <c r="AH27" s="83"/>
      <c r="AI27" s="134" t="s">
        <v>106</v>
      </c>
      <c r="AJ27" s="137"/>
      <c r="AK27" s="137"/>
      <c r="AL27" s="137"/>
      <c r="AM27" s="137"/>
      <c r="AN27" s="137"/>
      <c r="AO27" s="137"/>
      <c r="AP27" s="137"/>
      <c r="AQ27" s="138"/>
      <c r="AR27" s="136"/>
      <c r="AS27" s="2"/>
      <c r="AT27" s="76"/>
      <c r="AU27" s="102"/>
    </row>
    <row r="28" spans="2:47" s="77" customFormat="1" ht="12" customHeight="1">
      <c r="B28" s="32"/>
      <c r="C28" s="131"/>
      <c r="D28" s="32"/>
      <c r="E28" s="132"/>
      <c r="F28" s="133"/>
      <c r="G28" s="123"/>
      <c r="H28" s="32"/>
      <c r="I28" s="131"/>
      <c r="J28" s="32"/>
      <c r="K28" s="123"/>
      <c r="L28" s="133"/>
      <c r="M28" s="123"/>
      <c r="N28" s="32"/>
      <c r="O28" s="131"/>
      <c r="P28" s="32"/>
      <c r="Q28" s="32"/>
      <c r="R28" s="32"/>
      <c r="S28" s="32"/>
      <c r="T28" s="81"/>
      <c r="U28" s="97"/>
      <c r="V28" s="83"/>
      <c r="W28" s="115"/>
      <c r="X28" s="116" t="s">
        <v>97</v>
      </c>
      <c r="Y28" s="126"/>
      <c r="Z28" s="81"/>
      <c r="AA28" s="97"/>
      <c r="AB28" s="83"/>
      <c r="AC28" s="84"/>
      <c r="AD28" s="97"/>
      <c r="AE28" s="84"/>
      <c r="AF28" s="81"/>
      <c r="AG28" s="97"/>
      <c r="AH28" s="83"/>
      <c r="AI28" s="134"/>
      <c r="AJ28" s="135"/>
      <c r="AK28" s="135"/>
      <c r="AL28" s="135"/>
      <c r="AM28" s="135"/>
      <c r="AN28" s="135"/>
      <c r="AO28" s="135"/>
      <c r="AP28" s="135"/>
      <c r="AQ28" s="136"/>
      <c r="AR28" s="136"/>
      <c r="AS28" s="2"/>
      <c r="AT28" s="76"/>
      <c r="AU28" s="102"/>
    </row>
    <row r="29" spans="2:47" s="77" customFormat="1" ht="12" customHeight="1">
      <c r="B29" s="32"/>
      <c r="C29" s="131"/>
      <c r="D29" s="32"/>
      <c r="E29" s="132"/>
      <c r="F29" s="133"/>
      <c r="G29" s="123"/>
      <c r="H29" s="32"/>
      <c r="I29" s="131"/>
      <c r="J29" s="32"/>
      <c r="K29" s="123"/>
      <c r="L29" s="133"/>
      <c r="M29" s="123"/>
      <c r="N29" s="32"/>
      <c r="O29" s="131"/>
      <c r="P29" s="32"/>
      <c r="Q29" s="32"/>
      <c r="R29" s="32"/>
      <c r="S29" s="32"/>
      <c r="T29" s="81"/>
      <c r="U29" s="97"/>
      <c r="V29" s="83"/>
      <c r="W29" s="115"/>
      <c r="X29" s="116" t="s">
        <v>97</v>
      </c>
      <c r="Y29" s="126"/>
      <c r="Z29" s="81"/>
      <c r="AA29" s="97"/>
      <c r="AB29" s="83"/>
      <c r="AC29" s="84"/>
      <c r="AD29" s="97"/>
      <c r="AE29" s="84"/>
      <c r="AF29" s="81"/>
      <c r="AG29" s="97"/>
      <c r="AH29" s="83"/>
      <c r="AI29" s="134"/>
      <c r="AJ29" s="135"/>
      <c r="AK29" s="135"/>
      <c r="AL29" s="135"/>
      <c r="AM29" s="135"/>
      <c r="AN29" s="135"/>
      <c r="AO29" s="135"/>
      <c r="AP29" s="135"/>
      <c r="AQ29" s="136"/>
      <c r="AR29" s="136"/>
      <c r="AS29" s="2"/>
      <c r="AT29" s="76"/>
      <c r="AU29" s="102"/>
    </row>
    <row r="30" spans="2:47" s="77" customFormat="1" ht="12" customHeight="1">
      <c r="B30" s="32"/>
      <c r="C30" s="131"/>
      <c r="D30" s="32"/>
      <c r="E30" s="132"/>
      <c r="F30" s="133"/>
      <c r="G30" s="123"/>
      <c r="H30" s="32"/>
      <c r="I30" s="131"/>
      <c r="J30" s="32"/>
      <c r="K30" s="123"/>
      <c r="L30" s="133"/>
      <c r="M30" s="123"/>
      <c r="N30" s="32"/>
      <c r="O30" s="131"/>
      <c r="P30" s="32"/>
      <c r="Q30" s="32"/>
      <c r="R30" s="32"/>
      <c r="S30" s="32"/>
      <c r="T30" s="81"/>
      <c r="U30" s="97"/>
      <c r="V30" s="83"/>
      <c r="W30" s="115"/>
      <c r="X30" s="116" t="s">
        <v>97</v>
      </c>
      <c r="Y30" s="126"/>
      <c r="Z30" s="81"/>
      <c r="AA30" s="97"/>
      <c r="AB30" s="83"/>
      <c r="AC30" s="84"/>
      <c r="AD30" s="97"/>
      <c r="AE30" s="84"/>
      <c r="AF30" s="81"/>
      <c r="AG30" s="97"/>
      <c r="AH30" s="83"/>
      <c r="AI30" s="134"/>
      <c r="AJ30" s="137"/>
      <c r="AK30" s="137"/>
      <c r="AL30" s="137"/>
      <c r="AM30" s="137"/>
      <c r="AN30" s="137"/>
      <c r="AO30" s="137"/>
      <c r="AP30" s="137"/>
      <c r="AQ30" s="138"/>
      <c r="AR30" s="136"/>
      <c r="AS30" s="2"/>
      <c r="AT30" s="76"/>
      <c r="AU30" s="102"/>
    </row>
    <row r="31" spans="2:47" s="77" customFormat="1" ht="12" customHeight="1">
      <c r="B31" s="32"/>
      <c r="C31" s="131"/>
      <c r="D31" s="32"/>
      <c r="E31" s="132"/>
      <c r="F31" s="133"/>
      <c r="G31" s="123"/>
      <c r="H31" s="32"/>
      <c r="I31" s="131"/>
      <c r="J31" s="32"/>
      <c r="K31" s="123"/>
      <c r="L31" s="133"/>
      <c r="M31" s="123"/>
      <c r="N31" s="32"/>
      <c r="O31" s="131"/>
      <c r="P31" s="32"/>
      <c r="Q31" s="32"/>
      <c r="R31" s="32"/>
      <c r="S31" s="32"/>
      <c r="T31" s="81"/>
      <c r="U31" s="97"/>
      <c r="V31" s="83"/>
      <c r="W31" s="115"/>
      <c r="X31" s="116" t="s">
        <v>97</v>
      </c>
      <c r="Y31" s="126"/>
      <c r="Z31" s="81"/>
      <c r="AA31" s="97"/>
      <c r="AB31" s="83"/>
      <c r="AC31" s="84"/>
      <c r="AD31" s="97"/>
      <c r="AE31" s="84"/>
      <c r="AF31" s="81"/>
      <c r="AG31" s="97"/>
      <c r="AH31" s="83"/>
      <c r="AI31" s="134"/>
      <c r="AJ31" s="137"/>
      <c r="AK31" s="137"/>
      <c r="AL31" s="137"/>
      <c r="AM31" s="137"/>
      <c r="AN31" s="137"/>
      <c r="AO31" s="137"/>
      <c r="AP31" s="137"/>
      <c r="AQ31" s="138"/>
      <c r="AR31" s="136"/>
      <c r="AS31" s="2"/>
      <c r="AT31" s="76"/>
      <c r="AU31" s="102"/>
    </row>
    <row r="32" spans="2:47" s="77" customFormat="1" ht="12" customHeight="1">
      <c r="B32" s="32"/>
      <c r="C32" s="131"/>
      <c r="D32" s="32"/>
      <c r="E32" s="132"/>
      <c r="F32" s="133"/>
      <c r="G32" s="123"/>
      <c r="H32" s="32"/>
      <c r="I32" s="131"/>
      <c r="J32" s="32"/>
      <c r="K32" s="123"/>
      <c r="L32" s="133"/>
      <c r="M32" s="123"/>
      <c r="N32" s="32"/>
      <c r="O32" s="131"/>
      <c r="P32" s="32"/>
      <c r="Q32" s="32"/>
      <c r="R32" s="32"/>
      <c r="S32" s="32"/>
      <c r="T32" s="81"/>
      <c r="U32" s="97"/>
      <c r="V32" s="83"/>
      <c r="W32" s="115"/>
      <c r="X32" s="116" t="s">
        <v>97</v>
      </c>
      <c r="Y32" s="126"/>
      <c r="Z32" s="81"/>
      <c r="AA32" s="97"/>
      <c r="AB32" s="83"/>
      <c r="AC32" s="84"/>
      <c r="AD32" s="97"/>
      <c r="AE32" s="84"/>
      <c r="AF32" s="81"/>
      <c r="AG32" s="97"/>
      <c r="AH32" s="83"/>
      <c r="AI32" s="134"/>
      <c r="AJ32" s="135"/>
      <c r="AK32" s="135"/>
      <c r="AL32" s="135"/>
      <c r="AM32" s="135"/>
      <c r="AN32" s="135"/>
      <c r="AO32" s="135"/>
      <c r="AP32" s="135"/>
      <c r="AQ32" s="136"/>
      <c r="AR32" s="136"/>
      <c r="AS32" s="2"/>
      <c r="AT32" s="76"/>
      <c r="AU32" s="102"/>
    </row>
    <row r="33" spans="1:52" s="77" customFormat="1" ht="12" customHeight="1">
      <c r="B33" s="32"/>
      <c r="C33" s="131"/>
      <c r="D33" s="32"/>
      <c r="E33" s="132"/>
      <c r="F33" s="133"/>
      <c r="G33" s="123"/>
      <c r="H33" s="32"/>
      <c r="I33" s="131"/>
      <c r="J33" s="32"/>
      <c r="K33" s="123"/>
      <c r="L33" s="133"/>
      <c r="M33" s="123"/>
      <c r="N33" s="32"/>
      <c r="O33" s="131"/>
      <c r="P33" s="32"/>
      <c r="Q33" s="32"/>
      <c r="R33" s="32"/>
      <c r="S33" s="32"/>
      <c r="T33" s="81"/>
      <c r="U33" s="97"/>
      <c r="V33" s="83"/>
      <c r="W33" s="115"/>
      <c r="X33" s="116" t="s">
        <v>97</v>
      </c>
      <c r="Y33" s="126"/>
      <c r="Z33" s="81"/>
      <c r="AA33" s="97"/>
      <c r="AB33" s="83"/>
      <c r="AC33" s="84"/>
      <c r="AD33" s="97"/>
      <c r="AE33" s="84"/>
      <c r="AF33" s="81"/>
      <c r="AG33" s="97"/>
      <c r="AH33" s="83"/>
      <c r="AI33" s="134"/>
      <c r="AJ33" s="135"/>
      <c r="AK33" s="135"/>
      <c r="AL33" s="135"/>
      <c r="AM33" s="135"/>
      <c r="AN33" s="135"/>
      <c r="AO33" s="135"/>
      <c r="AP33" s="135"/>
      <c r="AQ33" s="136"/>
      <c r="AR33" s="136"/>
      <c r="AS33" s="2"/>
      <c r="AT33" s="76"/>
      <c r="AU33" s="102"/>
    </row>
    <row r="34" spans="1:52" s="77" customFormat="1" ht="12" customHeight="1">
      <c r="B34" s="32"/>
      <c r="C34" s="131"/>
      <c r="D34" s="32"/>
      <c r="E34" s="132"/>
      <c r="F34" s="133"/>
      <c r="G34" s="123"/>
      <c r="H34" s="32"/>
      <c r="I34" s="131"/>
      <c r="J34" s="32"/>
      <c r="K34" s="123"/>
      <c r="L34" s="133"/>
      <c r="M34" s="123"/>
      <c r="N34" s="32"/>
      <c r="O34" s="131"/>
      <c r="P34" s="32"/>
      <c r="Q34" s="32"/>
      <c r="R34" s="32"/>
      <c r="S34" s="32"/>
      <c r="T34" s="103"/>
      <c r="U34" s="125"/>
      <c r="V34" s="105"/>
      <c r="W34" s="115"/>
      <c r="X34" s="116" t="s">
        <v>97</v>
      </c>
      <c r="Y34" s="126"/>
      <c r="Z34" s="103"/>
      <c r="AA34" s="125"/>
      <c r="AB34" s="105"/>
      <c r="AC34" s="104"/>
      <c r="AD34" s="125"/>
      <c r="AE34" s="104"/>
      <c r="AF34" s="103"/>
      <c r="AG34" s="125"/>
      <c r="AH34" s="105"/>
      <c r="AI34" s="118"/>
      <c r="AJ34" s="142"/>
      <c r="AK34" s="142"/>
      <c r="AL34" s="142"/>
      <c r="AM34" s="142"/>
      <c r="AN34" s="142"/>
      <c r="AO34" s="142"/>
      <c r="AP34" s="142"/>
      <c r="AQ34" s="140"/>
      <c r="AR34" s="140"/>
      <c r="AS34" s="2"/>
      <c r="AT34" s="76"/>
      <c r="AU34" s="102"/>
    </row>
    <row r="35" spans="1:52" s="77" customFormat="1" ht="15" customHeight="1">
      <c r="AI35" s="143"/>
      <c r="AJ35" s="144">
        <f>SUM(AJ3:AJ34)/2</f>
        <v>15</v>
      </c>
      <c r="AK35" s="144">
        <f>SUM(AK3:AK34)</f>
        <v>13</v>
      </c>
      <c r="AL35" s="144">
        <f t="shared" ref="AL35:AQ35" si="0">SUM(AL3:AL34)</f>
        <v>17</v>
      </c>
      <c r="AM35" s="144">
        <f t="shared" si="0"/>
        <v>0</v>
      </c>
      <c r="AN35" s="144">
        <f t="shared" si="0"/>
        <v>38</v>
      </c>
      <c r="AO35" s="144">
        <f t="shared" si="0"/>
        <v>49</v>
      </c>
      <c r="AP35" s="144">
        <f t="shared" si="0"/>
        <v>-11</v>
      </c>
      <c r="AQ35" s="144">
        <f t="shared" si="0"/>
        <v>33</v>
      </c>
      <c r="AR35" s="145"/>
      <c r="AS35" s="2"/>
      <c r="AU35" s="146"/>
      <c r="AY35" s="76"/>
      <c r="AZ35" s="76"/>
    </row>
    <row r="36" spans="1:52" s="77" customForma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43"/>
      <c r="AJ36" s="2"/>
      <c r="AK36" s="2"/>
      <c r="AL36" s="2"/>
      <c r="AM36" s="2"/>
      <c r="AN36" s="2"/>
      <c r="AP36" s="51"/>
      <c r="AQ36" s="2"/>
      <c r="AR36" s="2"/>
      <c r="AS36" s="2"/>
      <c r="AT36" s="2"/>
      <c r="AU36" s="2"/>
      <c r="AV36" s="2"/>
      <c r="AW36" s="2"/>
      <c r="AX36" s="2"/>
      <c r="AY36" s="2"/>
    </row>
    <row r="37" spans="1:52" s="77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51"/>
      <c r="AP37" s="51"/>
      <c r="AQ37" s="2"/>
      <c r="AR37" s="2"/>
      <c r="AS37" s="2"/>
      <c r="AT37" s="2"/>
      <c r="AU37" s="2"/>
      <c r="AV37" s="2"/>
      <c r="AW37" s="2"/>
      <c r="AX37" s="2"/>
      <c r="AY37" s="2"/>
    </row>
    <row r="38" spans="1:52" s="77" customForma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831"/>
      <c r="N38" s="83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831"/>
      <c r="AF38" s="831"/>
      <c r="AG38" s="2"/>
      <c r="AH38" s="2"/>
      <c r="AI38" s="147"/>
      <c r="AJ38" s="2"/>
      <c r="AK38" s="148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52" s="77" customForma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831"/>
      <c r="N39" s="83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831"/>
      <c r="AF39" s="831"/>
      <c r="AG39" s="2"/>
      <c r="AH39" s="2"/>
      <c r="AI39" s="149"/>
      <c r="AJ39" s="2"/>
      <c r="AK39" s="148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52" s="77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831"/>
      <c r="N40" s="831"/>
      <c r="O40" s="2"/>
      <c r="P40" s="2"/>
      <c r="Q40" s="2"/>
      <c r="R40" s="2"/>
      <c r="S40" s="2"/>
      <c r="T40"/>
      <c r="U40" s="2"/>
      <c r="V40" s="2"/>
      <c r="W40" s="2"/>
      <c r="X40" s="2"/>
      <c r="Y40" s="2"/>
      <c r="Z40" s="2"/>
      <c r="AA40" s="2"/>
      <c r="AB40" s="2"/>
      <c r="AC40" s="2"/>
      <c r="AD40" s="2"/>
      <c r="AE40" s="831"/>
      <c r="AF40" s="831"/>
      <c r="AG40" s="2"/>
      <c r="AH40" s="2"/>
      <c r="AI40" s="147"/>
      <c r="AJ40" s="2"/>
      <c r="AK40" s="148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52" s="77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831"/>
      <c r="N41" s="83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831"/>
      <c r="AF41" s="831"/>
      <c r="AG41" s="2"/>
      <c r="AH41" s="2"/>
      <c r="AI41" s="150"/>
      <c r="AJ41" s="2"/>
      <c r="AK41" s="148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52" s="77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831"/>
      <c r="N42" s="83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831"/>
      <c r="AF42" s="831"/>
      <c r="AG42" s="2"/>
      <c r="AH42" s="2"/>
      <c r="AI42" s="147"/>
      <c r="AJ42" s="2"/>
      <c r="AK42" s="148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52" s="77" customForma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831"/>
      <c r="N43" s="83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831"/>
      <c r="AF43" s="831"/>
      <c r="AG43" s="2"/>
      <c r="AH43" s="2"/>
      <c r="AI43" s="147"/>
      <c r="AJ43" s="2"/>
      <c r="AK43" s="148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52" s="77" customForma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831"/>
      <c r="N44" s="83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831"/>
      <c r="AF44" s="831"/>
      <c r="AG44" s="2"/>
      <c r="AH44" s="2"/>
      <c r="AI44" s="147"/>
      <c r="AJ44" s="2"/>
      <c r="AK44" s="148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52" s="77" customForma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831"/>
      <c r="N45" s="83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831"/>
      <c r="AF45" s="831"/>
      <c r="AG45" s="2"/>
      <c r="AH45" s="2"/>
      <c r="AI45" s="151"/>
      <c r="AJ45" s="2"/>
      <c r="AK45" s="148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52" s="77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31"/>
      <c r="N46" s="83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831"/>
      <c r="AF46" s="831"/>
      <c r="AG46" s="2"/>
      <c r="AH46" s="2"/>
      <c r="AI46" s="147"/>
      <c r="AJ46" s="2"/>
      <c r="AK46" s="148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52" s="77" customForma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831"/>
      <c r="N47" s="83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831"/>
      <c r="AF47" s="831"/>
      <c r="AG47" s="2"/>
      <c r="AH47" s="2"/>
      <c r="AI47" s="149"/>
      <c r="AJ47" s="2"/>
      <c r="AK47" s="148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52" s="77" customForma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53"/>
      <c r="N48" s="5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53"/>
      <c r="AF48" s="53"/>
      <c r="AG48" s="2"/>
      <c r="AH48" s="2"/>
      <c r="AI48" s="149"/>
      <c r="AJ48" s="2"/>
      <c r="AK48" s="148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77" customForma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53"/>
      <c r="N49" s="5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53"/>
      <c r="AF49" s="53"/>
      <c r="AG49" s="2"/>
      <c r="AH49" s="2"/>
      <c r="AI49" s="149"/>
      <c r="AJ49" s="2"/>
      <c r="AK49" s="148"/>
      <c r="AL49" s="2"/>
      <c r="AM49" s="2"/>
      <c r="AN49" s="2"/>
      <c r="AO49" s="2"/>
      <c r="AP49" s="2"/>
      <c r="AQ49" s="2"/>
      <c r="AR49" s="2"/>
      <c r="AS49" s="2"/>
      <c r="AT49" s="2"/>
      <c r="AU49" s="2"/>
    </row>
  </sheetData>
  <mergeCells count="30">
    <mergeCell ref="M45:N45"/>
    <mergeCell ref="AE45:AF45"/>
    <mergeCell ref="M46:N46"/>
    <mergeCell ref="AE46:AF46"/>
    <mergeCell ref="M47:N47"/>
    <mergeCell ref="AE47:AF47"/>
    <mergeCell ref="M42:N42"/>
    <mergeCell ref="AE42:AF42"/>
    <mergeCell ref="M43:N43"/>
    <mergeCell ref="AE43:AF43"/>
    <mergeCell ref="M44:N44"/>
    <mergeCell ref="AE44:AF44"/>
    <mergeCell ref="M39:N39"/>
    <mergeCell ref="AE39:AF39"/>
    <mergeCell ref="M40:N40"/>
    <mergeCell ref="AE40:AF40"/>
    <mergeCell ref="M41:N41"/>
    <mergeCell ref="AE41:AF41"/>
    <mergeCell ref="W2:Y2"/>
    <mergeCell ref="Z2:AB2"/>
    <mergeCell ref="AC2:AE2"/>
    <mergeCell ref="AF2:AH2"/>
    <mergeCell ref="M38:N38"/>
    <mergeCell ref="AE38:AF38"/>
    <mergeCell ref="T2:V2"/>
    <mergeCell ref="B2:D2"/>
    <mergeCell ref="E2:G2"/>
    <mergeCell ref="H2:J2"/>
    <mergeCell ref="K2:M2"/>
    <mergeCell ref="N2:P2"/>
  </mergeCells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90F4-19A7-47CE-A4D8-4B0E9112BA53}">
  <dimension ref="B1:AX56"/>
  <sheetViews>
    <sheetView showGridLines="0" zoomScaleNormal="100" workbookViewId="0">
      <selection activeCell="AZ3" sqref="AZ3:AZ13"/>
    </sheetView>
  </sheetViews>
  <sheetFormatPr defaultRowHeight="13.2"/>
  <cols>
    <col min="1" max="1" width="1.44140625" customWidth="1"/>
    <col min="2" max="34" width="2.109375" customWidth="1"/>
    <col min="35" max="37" width="0.33203125" customWidth="1"/>
    <col min="38" max="38" width="24.109375" bestFit="1" customWidth="1"/>
    <col min="39" max="39" width="3.44140625" bestFit="1" customWidth="1"/>
    <col min="40" max="42" width="3.21875" bestFit="1" customWidth="1"/>
    <col min="43" max="45" width="4.109375" bestFit="1" customWidth="1"/>
    <col min="46" max="46" width="3.44140625" bestFit="1" customWidth="1"/>
    <col min="47" max="47" width="3.21875" customWidth="1"/>
    <col min="48" max="48" width="7.6640625" customWidth="1"/>
    <col min="49" max="49" width="1.21875" customWidth="1"/>
    <col min="50" max="50" width="8.6640625" customWidth="1"/>
  </cols>
  <sheetData>
    <row r="1" spans="2:50" s="77" customFormat="1" ht="15" customHeight="1">
      <c r="B1" s="152" t="s">
        <v>427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2:50" ht="24.9" customHeight="1">
      <c r="B2" s="832" t="s">
        <v>441</v>
      </c>
      <c r="C2" s="833"/>
      <c r="D2" s="834"/>
      <c r="E2" s="832" t="s">
        <v>311</v>
      </c>
      <c r="F2" s="833"/>
      <c r="G2" s="834"/>
      <c r="H2" s="832" t="s">
        <v>304</v>
      </c>
      <c r="I2" s="833"/>
      <c r="J2" s="834"/>
      <c r="K2" s="832" t="s">
        <v>442</v>
      </c>
      <c r="L2" s="833"/>
      <c r="M2" s="834"/>
      <c r="N2" s="832" t="s">
        <v>314</v>
      </c>
      <c r="O2" s="833"/>
      <c r="P2" s="834"/>
      <c r="Q2" s="832" t="s">
        <v>443</v>
      </c>
      <c r="R2" s="833"/>
      <c r="S2" s="834"/>
      <c r="T2" s="832" t="s">
        <v>444</v>
      </c>
      <c r="U2" s="833"/>
      <c r="V2" s="834"/>
      <c r="W2" s="832" t="s">
        <v>445</v>
      </c>
      <c r="X2" s="833"/>
      <c r="Y2" s="834"/>
      <c r="Z2" s="832" t="s">
        <v>446</v>
      </c>
      <c r="AA2" s="833"/>
      <c r="AB2" s="834"/>
      <c r="AC2" s="832" t="s">
        <v>303</v>
      </c>
      <c r="AD2" s="833"/>
      <c r="AE2" s="834"/>
      <c r="AF2" s="832" t="s">
        <v>447</v>
      </c>
      <c r="AG2" s="833"/>
      <c r="AH2" s="834"/>
      <c r="AI2" s="832"/>
      <c r="AJ2" s="833"/>
      <c r="AK2" s="834"/>
      <c r="AL2" s="155" t="s">
        <v>425</v>
      </c>
      <c r="AM2" s="156" t="s">
        <v>88</v>
      </c>
      <c r="AN2" s="156" t="s">
        <v>89</v>
      </c>
      <c r="AO2" s="156" t="s">
        <v>90</v>
      </c>
      <c r="AP2" s="156" t="s">
        <v>91</v>
      </c>
      <c r="AQ2" s="71" t="s">
        <v>92</v>
      </c>
      <c r="AR2" s="71" t="s">
        <v>93</v>
      </c>
      <c r="AS2" s="71" t="s">
        <v>94</v>
      </c>
      <c r="AT2" s="74" t="s">
        <v>95</v>
      </c>
      <c r="AU2" s="157" t="s">
        <v>96</v>
      </c>
      <c r="AV2" s="158"/>
      <c r="AW2" s="2"/>
    </row>
    <row r="3" spans="2:50" ht="13.5" customHeight="1">
      <c r="B3" s="159"/>
      <c r="C3" s="160" t="s">
        <v>97</v>
      </c>
      <c r="D3" s="161"/>
      <c r="E3" s="86"/>
      <c r="F3" s="82" t="str">
        <f>IF(E3="","-",IF(E3&gt;G3,"○",IF(E3&lt;G3,"●","△")))</f>
        <v>-</v>
      </c>
      <c r="G3" s="87"/>
      <c r="H3" s="82"/>
      <c r="I3" s="82" t="str">
        <f>IF(H3="","-",IF(H3&gt;J3,"○",IF(H3&lt;J3,"●","△")))</f>
        <v>-</v>
      </c>
      <c r="J3" s="82"/>
      <c r="K3" s="86"/>
      <c r="L3" s="82" t="str">
        <f>IF(K3="","-",IF(K3&gt;M3,"○",IF(K3&lt;M3,"●","△")))</f>
        <v>-</v>
      </c>
      <c r="M3" s="87"/>
      <c r="N3" s="82"/>
      <c r="O3" s="82" t="str">
        <f>IF(N3="","-",IF(N3&gt;P3,"○",IF(N3&lt;P3,"●","△")))</f>
        <v>-</v>
      </c>
      <c r="P3" s="82"/>
      <c r="Q3" s="86"/>
      <c r="R3" s="82" t="str">
        <f>IF(Q3="","-",IF(Q3&gt;S3,"○",IF(Q3&lt;S3,"●","△")))</f>
        <v>-</v>
      </c>
      <c r="S3" s="87"/>
      <c r="T3" s="82"/>
      <c r="U3" s="82" t="str">
        <f t="shared" ref="U3:U8" si="0">IF(T3="","-",IF(T3&gt;V3,"○",IF(T3&lt;V3,"●","△")))</f>
        <v>-</v>
      </c>
      <c r="V3" s="82"/>
      <c r="W3" s="86"/>
      <c r="X3" s="82" t="str">
        <f t="shared" ref="X3:X9" si="1">IF(W3="","-",IF(W3&gt;Y3,"○",IF(W3&lt;Y3,"●","△")))</f>
        <v>-</v>
      </c>
      <c r="Y3" s="87"/>
      <c r="Z3" s="82"/>
      <c r="AA3" s="82" t="str">
        <f t="shared" ref="AA3:AA10" si="2">IF(Z3="","-",IF(Z3&gt;AB3,"○",IF(Z3&lt;AB3,"●","△")))</f>
        <v>-</v>
      </c>
      <c r="AB3" s="82"/>
      <c r="AC3" s="86"/>
      <c r="AD3" s="82" t="str">
        <f t="shared" ref="AD3:AD11" si="3">IF(AC3="","-",IF(AC3&gt;AE3,"○",IF(AC3&lt;AE3,"●","△")))</f>
        <v>-</v>
      </c>
      <c r="AE3" s="87"/>
      <c r="AF3" s="86"/>
      <c r="AG3" s="82" t="str">
        <f t="shared" ref="AG3:AG12" si="4">IF(AF3="","-",IF(AF3&gt;AH3,"○",IF(AF3&lt;AH3,"●","△")))</f>
        <v>-</v>
      </c>
      <c r="AH3" s="87"/>
      <c r="AI3" s="86"/>
      <c r="AJ3" s="162" t="str">
        <f t="shared" ref="AJ3:AJ13" si="5">IF(AI3="","-",IF(AI3&gt;AK3,"○",IF(AI3&lt;AK3,"●","△")))</f>
        <v>-</v>
      </c>
      <c r="AK3" s="87"/>
      <c r="AL3" s="74" t="s">
        <v>430</v>
      </c>
      <c r="AM3" s="163">
        <f>(24-COUNTBLANK(B3:AK3))/2</f>
        <v>0</v>
      </c>
      <c r="AN3" s="163">
        <f t="shared" ref="AN3:AN14" si="6">COUNTIF(B3:AK3,"○")</f>
        <v>0</v>
      </c>
      <c r="AO3" s="163">
        <f>COUNTIF(B3:AK3,"●")</f>
        <v>0</v>
      </c>
      <c r="AP3" s="163">
        <f t="shared" ref="AP3:AP14" si="7">COUNTIF(B3:AK3,"△")</f>
        <v>0</v>
      </c>
      <c r="AQ3" s="164">
        <f t="shared" ref="AQ3:AQ14" si="8">O18</f>
        <v>0</v>
      </c>
      <c r="AR3" s="163">
        <f t="shared" ref="AR3:AR14" si="9">AF18</f>
        <v>0</v>
      </c>
      <c r="AS3" s="163">
        <f t="shared" ref="AS3:AS15" si="10">AQ3-AR3</f>
        <v>0</v>
      </c>
      <c r="AT3" s="165">
        <f>AN3*3+AP3*1-AM18</f>
        <v>0</v>
      </c>
      <c r="AU3" s="101">
        <f>RANK(AV3,$AV$3:$AV$14)</f>
        <v>1</v>
      </c>
      <c r="AV3" s="2">
        <f t="shared" ref="AV3:AV14" si="11">AT3*10000+AS3*100+AQ3</f>
        <v>0</v>
      </c>
      <c r="AW3" s="2"/>
      <c r="AX3" s="146" t="e">
        <f>AT3/AM3</f>
        <v>#DIV/0!</v>
      </c>
    </row>
    <row r="4" spans="2:50" ht="13.5" customHeight="1">
      <c r="B4" s="68" t="str">
        <f>IF(G3="","",G3)</f>
        <v/>
      </c>
      <c r="C4" s="82" t="str">
        <f t="shared" ref="C4:C14" si="12">IF(B4="","-",IF(B4&gt;D4,"○",IF(B4&lt;D4,"●","△")))</f>
        <v>-</v>
      </c>
      <c r="D4" s="69" t="str">
        <f>IF(E3="","",E3)</f>
        <v/>
      </c>
      <c r="E4" s="166"/>
      <c r="F4" s="160" t="s">
        <v>97</v>
      </c>
      <c r="G4" s="167"/>
      <c r="H4" s="69"/>
      <c r="I4" s="82" t="str">
        <f>IF(H4="","-",IF(H4&gt;J4,"○",IF(H4&lt;J4,"●","△")))</f>
        <v>-</v>
      </c>
      <c r="J4" s="69"/>
      <c r="K4" s="68"/>
      <c r="L4" s="82" t="str">
        <f>IF(K4="","-",IF(K4&gt;M4,"○",IF(K4&lt;M4,"●","△")))</f>
        <v>-</v>
      </c>
      <c r="M4" s="70"/>
      <c r="N4" s="69"/>
      <c r="O4" s="82" t="str">
        <f>IF(N4="","-",IF(N4&gt;P4,"○",IF(N4&lt;P4,"●","△")))</f>
        <v>-</v>
      </c>
      <c r="P4" s="69"/>
      <c r="Q4" s="68"/>
      <c r="R4" s="82" t="str">
        <f>IF(Q4="","-",IF(Q4&gt;S4,"○",IF(Q4&lt;S4,"●","△")))</f>
        <v>-</v>
      </c>
      <c r="S4" s="70"/>
      <c r="T4" s="69"/>
      <c r="U4" s="82" t="str">
        <f t="shared" si="0"/>
        <v>-</v>
      </c>
      <c r="V4" s="69"/>
      <c r="W4" s="68"/>
      <c r="X4" s="82" t="str">
        <f t="shared" si="1"/>
        <v>-</v>
      </c>
      <c r="Y4" s="70"/>
      <c r="Z4" s="69"/>
      <c r="AA4" s="82" t="str">
        <f t="shared" si="2"/>
        <v>-</v>
      </c>
      <c r="AB4" s="69"/>
      <c r="AC4" s="68"/>
      <c r="AD4" s="82" t="str">
        <f t="shared" si="3"/>
        <v>-</v>
      </c>
      <c r="AE4" s="70"/>
      <c r="AF4" s="68"/>
      <c r="AG4" s="82" t="str">
        <f t="shared" si="4"/>
        <v>-</v>
      </c>
      <c r="AH4" s="70"/>
      <c r="AI4" s="68"/>
      <c r="AJ4" s="82" t="str">
        <f t="shared" si="5"/>
        <v>-</v>
      </c>
      <c r="AK4" s="70"/>
      <c r="AL4" s="74" t="s">
        <v>431</v>
      </c>
      <c r="AM4" s="163">
        <f t="shared" ref="AM4:AM14" si="13">(24-COUNTBLANK(B4:AK4))/2</f>
        <v>0</v>
      </c>
      <c r="AN4" s="163">
        <f t="shared" si="6"/>
        <v>0</v>
      </c>
      <c r="AO4" s="163">
        <f>COUNTIF(B4:AK4,"●")</f>
        <v>0</v>
      </c>
      <c r="AP4" s="163">
        <f t="shared" si="7"/>
        <v>0</v>
      </c>
      <c r="AQ4" s="163">
        <f t="shared" si="8"/>
        <v>0</v>
      </c>
      <c r="AR4" s="163">
        <f t="shared" si="9"/>
        <v>0</v>
      </c>
      <c r="AS4" s="163">
        <f t="shared" si="10"/>
        <v>0</v>
      </c>
      <c r="AT4" s="165">
        <f t="shared" ref="AT4:AT14" si="14">AN4*3+AP4*1-AM19</f>
        <v>0</v>
      </c>
      <c r="AU4" s="101">
        <f t="shared" ref="AU4:AU14" si="15">RANK(AV4,$AV$3:$AV$14)</f>
        <v>1</v>
      </c>
      <c r="AV4" s="2">
        <f t="shared" si="11"/>
        <v>0</v>
      </c>
      <c r="AW4" s="2"/>
      <c r="AX4" s="146" t="e">
        <f t="shared" ref="AX4:AX14" si="16">AT4/AM4</f>
        <v>#DIV/0!</v>
      </c>
    </row>
    <row r="5" spans="2:50" ht="13.5" customHeight="1">
      <c r="B5" s="68" t="str">
        <f>IF(J3="","",J3)</f>
        <v/>
      </c>
      <c r="C5" s="82" t="str">
        <f t="shared" si="12"/>
        <v>-</v>
      </c>
      <c r="D5" s="69" t="str">
        <f>IF(H3="","",H3)</f>
        <v/>
      </c>
      <c r="E5" s="68" t="str">
        <f>IF(J4="","",J4)</f>
        <v/>
      </c>
      <c r="F5" s="82" t="str">
        <f t="shared" ref="F5:F14" si="17">IF(E5="","-",IF(E5&gt;G5,"○",IF(E5&lt;G5,"●","△")))</f>
        <v>-</v>
      </c>
      <c r="G5" s="70" t="str">
        <f>IF(H4="","",H4)</f>
        <v/>
      </c>
      <c r="H5" s="168"/>
      <c r="I5" s="160" t="s">
        <v>97</v>
      </c>
      <c r="J5" s="168"/>
      <c r="K5" s="169"/>
      <c r="L5" s="82" t="str">
        <f>IF(K5="","-",IF(K5&gt;M5,"○",IF(K5&lt;M5,"●","△")))</f>
        <v>-</v>
      </c>
      <c r="M5" s="170"/>
      <c r="N5" s="56"/>
      <c r="O5" s="82" t="str">
        <f>IF(N5="","-",IF(N5&gt;P5,"○",IF(N5&lt;P5,"●","△")))</f>
        <v>-</v>
      </c>
      <c r="P5" s="56"/>
      <c r="Q5" s="169"/>
      <c r="R5" s="82" t="str">
        <f>IF(Q5="","-",IF(Q5&gt;S5,"○",IF(Q5&lt;S5,"●","△")))</f>
        <v>-</v>
      </c>
      <c r="S5" s="170"/>
      <c r="T5" s="56"/>
      <c r="U5" s="82" t="str">
        <f t="shared" si="0"/>
        <v>-</v>
      </c>
      <c r="V5" s="56"/>
      <c r="W5" s="169"/>
      <c r="X5" s="82" t="str">
        <f t="shared" si="1"/>
        <v>-</v>
      </c>
      <c r="Y5" s="170"/>
      <c r="Z5" s="56"/>
      <c r="AA5" s="82" t="str">
        <f t="shared" si="2"/>
        <v>-</v>
      </c>
      <c r="AB5" s="56"/>
      <c r="AC5" s="169"/>
      <c r="AD5" s="82" t="str">
        <f t="shared" si="3"/>
        <v>-</v>
      </c>
      <c r="AE5" s="170"/>
      <c r="AF5" s="169"/>
      <c r="AG5" s="82" t="str">
        <f t="shared" si="4"/>
        <v>-</v>
      </c>
      <c r="AH5" s="170"/>
      <c r="AI5" s="169"/>
      <c r="AJ5" s="82" t="str">
        <f t="shared" si="5"/>
        <v>-</v>
      </c>
      <c r="AK5" s="170"/>
      <c r="AL5" s="74" t="s">
        <v>432</v>
      </c>
      <c r="AM5" s="163">
        <f t="shared" si="13"/>
        <v>0</v>
      </c>
      <c r="AN5" s="163">
        <f t="shared" si="6"/>
        <v>0</v>
      </c>
      <c r="AO5" s="163">
        <f t="shared" ref="AO5:AO14" si="18">COUNTIF(B5:AK5,"●")</f>
        <v>0</v>
      </c>
      <c r="AP5" s="163">
        <f t="shared" si="7"/>
        <v>0</v>
      </c>
      <c r="AQ5" s="163">
        <f t="shared" si="8"/>
        <v>0</v>
      </c>
      <c r="AR5" s="163">
        <f t="shared" si="9"/>
        <v>0</v>
      </c>
      <c r="AS5" s="163">
        <f t="shared" si="10"/>
        <v>0</v>
      </c>
      <c r="AT5" s="165">
        <f>AN5*3+AP5*1-AM20</f>
        <v>0</v>
      </c>
      <c r="AU5" s="101">
        <f t="shared" si="15"/>
        <v>1</v>
      </c>
      <c r="AV5" s="2">
        <f t="shared" si="11"/>
        <v>0</v>
      </c>
      <c r="AW5" s="2"/>
      <c r="AX5" s="146" t="e">
        <f t="shared" si="16"/>
        <v>#DIV/0!</v>
      </c>
    </row>
    <row r="6" spans="2:50" ht="13.5" customHeight="1">
      <c r="B6" s="68" t="str">
        <f>IF(M3="","",M3)</f>
        <v/>
      </c>
      <c r="C6" s="69" t="str">
        <f t="shared" si="12"/>
        <v>-</v>
      </c>
      <c r="D6" s="70" t="str">
        <f>IF(K3="","",K3)</f>
        <v/>
      </c>
      <c r="E6" s="86" t="str">
        <f>IF(M4="","",M4)</f>
        <v/>
      </c>
      <c r="F6" s="82" t="str">
        <f t="shared" si="17"/>
        <v>-</v>
      </c>
      <c r="G6" s="170" t="str">
        <f>IF(K4="","",K4)</f>
        <v/>
      </c>
      <c r="H6" s="82" t="str">
        <f>IF(M5="","",M5)</f>
        <v/>
      </c>
      <c r="I6" s="82" t="str">
        <f t="shared" ref="I6:I14" si="19">IF(H6="","-",IF(H6&gt;J6,"○",IF(H6&lt;J6,"●","△")))</f>
        <v>-</v>
      </c>
      <c r="J6" s="82" t="str">
        <f>IF(K5="","",K5)</f>
        <v/>
      </c>
      <c r="K6" s="171"/>
      <c r="L6" s="160" t="s">
        <v>97</v>
      </c>
      <c r="M6" s="172"/>
      <c r="N6" s="82"/>
      <c r="O6" s="82" t="str">
        <f>IF(N6="","-",IF(N6&gt;P6,"○",IF(N6&lt;P6,"●","△")))</f>
        <v>-</v>
      </c>
      <c r="P6" s="82"/>
      <c r="Q6" s="86"/>
      <c r="R6" s="82" t="str">
        <f>IF(Q6="","-",IF(Q6&gt;S6,"○",IF(Q6&lt;S6,"●","△")))</f>
        <v>-</v>
      </c>
      <c r="S6" s="87"/>
      <c r="T6" s="82"/>
      <c r="U6" s="82" t="str">
        <f t="shared" si="0"/>
        <v>-</v>
      </c>
      <c r="V6" s="82"/>
      <c r="W6" s="86"/>
      <c r="X6" s="82" t="str">
        <f t="shared" si="1"/>
        <v>-</v>
      </c>
      <c r="Y6" s="87"/>
      <c r="Z6" s="82"/>
      <c r="AA6" s="82" t="str">
        <f t="shared" si="2"/>
        <v>-</v>
      </c>
      <c r="AB6" s="82"/>
      <c r="AC6" s="86"/>
      <c r="AD6" s="82" t="str">
        <f t="shared" si="3"/>
        <v>-</v>
      </c>
      <c r="AE6" s="87"/>
      <c r="AF6" s="86"/>
      <c r="AG6" s="82" t="str">
        <f t="shared" si="4"/>
        <v>-</v>
      </c>
      <c r="AH6" s="87"/>
      <c r="AI6" s="86"/>
      <c r="AJ6" s="82" t="str">
        <f t="shared" si="5"/>
        <v>-</v>
      </c>
      <c r="AK6" s="87"/>
      <c r="AL6" s="74" t="s">
        <v>433</v>
      </c>
      <c r="AM6" s="163">
        <f t="shared" si="13"/>
        <v>0</v>
      </c>
      <c r="AN6" s="163">
        <f t="shared" si="6"/>
        <v>0</v>
      </c>
      <c r="AO6" s="163">
        <f t="shared" si="18"/>
        <v>0</v>
      </c>
      <c r="AP6" s="163">
        <f t="shared" si="7"/>
        <v>0</v>
      </c>
      <c r="AQ6" s="163">
        <f t="shared" si="8"/>
        <v>0</v>
      </c>
      <c r="AR6" s="163">
        <f t="shared" si="9"/>
        <v>0</v>
      </c>
      <c r="AS6" s="163">
        <f t="shared" si="10"/>
        <v>0</v>
      </c>
      <c r="AT6" s="165">
        <f>AN6*3+AP6*1-AM21</f>
        <v>0</v>
      </c>
      <c r="AU6" s="101">
        <f t="shared" si="15"/>
        <v>1</v>
      </c>
      <c r="AV6" s="2">
        <f t="shared" si="11"/>
        <v>0</v>
      </c>
      <c r="AW6" s="2"/>
      <c r="AX6" s="146" t="e">
        <f t="shared" si="16"/>
        <v>#DIV/0!</v>
      </c>
    </row>
    <row r="7" spans="2:50" ht="13.5" customHeight="1">
      <c r="B7" s="169" t="str">
        <f>IF(P3="","",P3)</f>
        <v/>
      </c>
      <c r="C7" s="56" t="str">
        <f t="shared" si="12"/>
        <v>-</v>
      </c>
      <c r="D7" s="70" t="str">
        <f>IF(N3="","",N3)</f>
        <v/>
      </c>
      <c r="E7" s="68" t="str">
        <f>IF(P4="","",P4)</f>
        <v/>
      </c>
      <c r="F7" s="82" t="str">
        <f t="shared" si="17"/>
        <v>-</v>
      </c>
      <c r="G7" s="70" t="str">
        <f>IF(N4="","",N4)</f>
        <v/>
      </c>
      <c r="H7" s="69" t="str">
        <f>IF(P5="","",P5)</f>
        <v/>
      </c>
      <c r="I7" s="82" t="str">
        <f t="shared" si="19"/>
        <v>-</v>
      </c>
      <c r="J7" s="69" t="str">
        <f>IF(N5="","",N5)</f>
        <v/>
      </c>
      <c r="K7" s="68" t="str">
        <f>IF(P6="","",P6)</f>
        <v/>
      </c>
      <c r="L7" s="82" t="str">
        <f t="shared" ref="L7:L14" si="20">IF(K7="","-",IF(K7&gt;M7,"○",IF(K7&lt;M7,"●","△")))</f>
        <v>-</v>
      </c>
      <c r="M7" s="70" t="str">
        <f>IF(N6="","",N6)</f>
        <v/>
      </c>
      <c r="N7" s="173"/>
      <c r="O7" s="160" t="s">
        <v>97</v>
      </c>
      <c r="P7" s="173"/>
      <c r="Q7" s="68"/>
      <c r="R7" s="82" t="str">
        <f>IF(Q7="","-",IF(Q7&gt;S7,"○",IF(Q7&lt;S7,"●","△")))</f>
        <v>-</v>
      </c>
      <c r="S7" s="70"/>
      <c r="T7" s="69"/>
      <c r="U7" s="82" t="str">
        <f t="shared" si="0"/>
        <v>-</v>
      </c>
      <c r="V7" s="69"/>
      <c r="W7" s="68"/>
      <c r="X7" s="82" t="str">
        <f t="shared" si="1"/>
        <v>-</v>
      </c>
      <c r="Y7" s="70"/>
      <c r="Z7" s="69"/>
      <c r="AA7" s="82" t="str">
        <f t="shared" si="2"/>
        <v>-</v>
      </c>
      <c r="AB7" s="69"/>
      <c r="AC7" s="68"/>
      <c r="AD7" s="82" t="str">
        <f t="shared" si="3"/>
        <v>-</v>
      </c>
      <c r="AE7" s="70"/>
      <c r="AF7" s="68"/>
      <c r="AG7" s="82" t="str">
        <f t="shared" si="4"/>
        <v>-</v>
      </c>
      <c r="AH7" s="70"/>
      <c r="AI7" s="68"/>
      <c r="AJ7" s="82" t="str">
        <f t="shared" si="5"/>
        <v>-</v>
      </c>
      <c r="AK7" s="70"/>
      <c r="AL7" s="74" t="s">
        <v>434</v>
      </c>
      <c r="AM7" s="163">
        <f t="shared" si="13"/>
        <v>0</v>
      </c>
      <c r="AN7" s="163">
        <f t="shared" si="6"/>
        <v>0</v>
      </c>
      <c r="AO7" s="163">
        <f t="shared" si="18"/>
        <v>0</v>
      </c>
      <c r="AP7" s="163">
        <f t="shared" si="7"/>
        <v>0</v>
      </c>
      <c r="AQ7" s="163">
        <f t="shared" si="8"/>
        <v>0</v>
      </c>
      <c r="AR7" s="163">
        <f t="shared" si="9"/>
        <v>0</v>
      </c>
      <c r="AS7" s="163">
        <f t="shared" si="10"/>
        <v>0</v>
      </c>
      <c r="AT7" s="165">
        <f t="shared" si="14"/>
        <v>0</v>
      </c>
      <c r="AU7" s="101">
        <f t="shared" si="15"/>
        <v>1</v>
      </c>
      <c r="AV7" s="2">
        <f t="shared" si="11"/>
        <v>0</v>
      </c>
      <c r="AW7" s="2"/>
      <c r="AX7" s="146" t="e">
        <f t="shared" si="16"/>
        <v>#DIV/0!</v>
      </c>
    </row>
    <row r="8" spans="2:50" ht="13.5" customHeight="1">
      <c r="B8" s="68" t="str">
        <f>IF(S3="","",S3)</f>
        <v/>
      </c>
      <c r="C8" s="69" t="str">
        <f t="shared" si="12"/>
        <v>-</v>
      </c>
      <c r="D8" s="70" t="str">
        <f>IF(Q3="","",Q3)</f>
        <v/>
      </c>
      <c r="E8" s="169" t="str">
        <f>IF(S4="","",S4)</f>
        <v/>
      </c>
      <c r="F8" s="82" t="str">
        <f t="shared" si="17"/>
        <v>-</v>
      </c>
      <c r="G8" s="170" t="str">
        <f>IF(Q4="","",Q4)</f>
        <v/>
      </c>
      <c r="H8" s="56" t="str">
        <f>IF(S5="","",S5)</f>
        <v/>
      </c>
      <c r="I8" s="82" t="str">
        <f t="shared" si="19"/>
        <v>-</v>
      </c>
      <c r="J8" s="56" t="str">
        <f>IF(Q5="","",Q5)</f>
        <v/>
      </c>
      <c r="K8" s="169" t="str">
        <f>IF(S6="","",S6)</f>
        <v/>
      </c>
      <c r="L8" s="82" t="str">
        <f t="shared" si="20"/>
        <v>-</v>
      </c>
      <c r="M8" s="170" t="str">
        <f>IF(Q6="","",Q6)</f>
        <v/>
      </c>
      <c r="N8" s="56" t="str">
        <f>IF(S7="","",S7)</f>
        <v/>
      </c>
      <c r="O8" s="82" t="str">
        <f t="shared" ref="O8:O14" si="21">IF(N8="","-",IF(N8&gt;P8,"○",IF(N8&lt;P8,"●","△")))</f>
        <v>-</v>
      </c>
      <c r="P8" s="56" t="str">
        <f>IF(Q7="","",Q7)</f>
        <v/>
      </c>
      <c r="Q8" s="174"/>
      <c r="R8" s="160" t="s">
        <v>97</v>
      </c>
      <c r="S8" s="175"/>
      <c r="T8" s="56"/>
      <c r="U8" s="82" t="str">
        <f t="shared" si="0"/>
        <v>-</v>
      </c>
      <c r="V8" s="56"/>
      <c r="W8" s="169"/>
      <c r="X8" s="82" t="str">
        <f t="shared" si="1"/>
        <v>-</v>
      </c>
      <c r="Y8" s="170"/>
      <c r="Z8" s="56"/>
      <c r="AA8" s="82" t="str">
        <f t="shared" si="2"/>
        <v>-</v>
      </c>
      <c r="AB8" s="56"/>
      <c r="AC8" s="169"/>
      <c r="AD8" s="82" t="str">
        <f t="shared" si="3"/>
        <v>-</v>
      </c>
      <c r="AE8" s="170"/>
      <c r="AF8" s="169"/>
      <c r="AG8" s="82" t="str">
        <f t="shared" si="4"/>
        <v>-</v>
      </c>
      <c r="AH8" s="170"/>
      <c r="AI8" s="169"/>
      <c r="AJ8" s="82" t="str">
        <f t="shared" si="5"/>
        <v>-</v>
      </c>
      <c r="AK8" s="170"/>
      <c r="AL8" s="176" t="s">
        <v>435</v>
      </c>
      <c r="AM8" s="163">
        <f t="shared" si="13"/>
        <v>0</v>
      </c>
      <c r="AN8" s="163">
        <f t="shared" si="6"/>
        <v>0</v>
      </c>
      <c r="AO8" s="163">
        <f t="shared" si="18"/>
        <v>0</v>
      </c>
      <c r="AP8" s="163">
        <f t="shared" si="7"/>
        <v>0</v>
      </c>
      <c r="AQ8" s="163">
        <f t="shared" si="8"/>
        <v>0</v>
      </c>
      <c r="AR8" s="163">
        <f t="shared" si="9"/>
        <v>0</v>
      </c>
      <c r="AS8" s="163">
        <f t="shared" si="10"/>
        <v>0</v>
      </c>
      <c r="AT8" s="165">
        <f t="shared" si="14"/>
        <v>0</v>
      </c>
      <c r="AU8" s="101">
        <f t="shared" si="15"/>
        <v>1</v>
      </c>
      <c r="AV8" s="2">
        <f t="shared" si="11"/>
        <v>0</v>
      </c>
      <c r="AW8" s="2"/>
      <c r="AX8" s="146" t="e">
        <f t="shared" si="16"/>
        <v>#DIV/0!</v>
      </c>
    </row>
    <row r="9" spans="2:50" ht="13.5" customHeight="1">
      <c r="B9" s="169" t="str">
        <f>IF(V3="","",V3)</f>
        <v/>
      </c>
      <c r="C9" s="56" t="str">
        <f t="shared" si="12"/>
        <v>-</v>
      </c>
      <c r="D9" s="56" t="str">
        <f>IF(T3="","",T3)</f>
        <v/>
      </c>
      <c r="E9" s="68" t="str">
        <f>IF(V4="","",V4)</f>
        <v/>
      </c>
      <c r="F9" s="82" t="str">
        <f t="shared" si="17"/>
        <v>-</v>
      </c>
      <c r="G9" s="70" t="str">
        <f>IF(T4="","",T4)</f>
        <v/>
      </c>
      <c r="H9" s="69" t="str">
        <f>IF(V5="","",V5)</f>
        <v/>
      </c>
      <c r="I9" s="82" t="str">
        <f t="shared" si="19"/>
        <v>-</v>
      </c>
      <c r="J9" s="69" t="str">
        <f>IF(T5="","",T5)</f>
        <v/>
      </c>
      <c r="K9" s="68" t="str">
        <f>IF(V6="","",V6)</f>
        <v/>
      </c>
      <c r="L9" s="82" t="str">
        <f t="shared" si="20"/>
        <v>-</v>
      </c>
      <c r="M9" s="70" t="str">
        <f>IF(T6="","",T6)</f>
        <v/>
      </c>
      <c r="N9" s="69" t="str">
        <f>IF(V7="","",V7)</f>
        <v/>
      </c>
      <c r="O9" s="82" t="str">
        <f t="shared" si="21"/>
        <v>-</v>
      </c>
      <c r="P9" s="69" t="str">
        <f>IF(T7="","",T7)</f>
        <v/>
      </c>
      <c r="Q9" s="68" t="str">
        <f>IF(V8="","",V8)</f>
        <v/>
      </c>
      <c r="R9" s="82" t="str">
        <f t="shared" ref="R9:R14" si="22">IF(Q9="","-",IF(Q9&gt;S9,"○",IF(Q9&lt;S9,"●","△")))</f>
        <v>-</v>
      </c>
      <c r="S9" s="70" t="str">
        <f>IF(T8="","",T8)</f>
        <v/>
      </c>
      <c r="T9" s="173"/>
      <c r="U9" s="160" t="s">
        <v>97</v>
      </c>
      <c r="V9" s="173"/>
      <c r="W9" s="68"/>
      <c r="X9" s="82" t="str">
        <f t="shared" si="1"/>
        <v>-</v>
      </c>
      <c r="Y9" s="70"/>
      <c r="Z9" s="69"/>
      <c r="AA9" s="82" t="str">
        <f t="shared" si="2"/>
        <v>-</v>
      </c>
      <c r="AB9" s="69"/>
      <c r="AC9" s="68"/>
      <c r="AD9" s="82" t="str">
        <f t="shared" si="3"/>
        <v>-</v>
      </c>
      <c r="AE9" s="70"/>
      <c r="AF9" s="68"/>
      <c r="AG9" s="82" t="str">
        <f t="shared" si="4"/>
        <v>-</v>
      </c>
      <c r="AH9" s="70"/>
      <c r="AI9" s="68"/>
      <c r="AJ9" s="82" t="str">
        <f t="shared" si="5"/>
        <v>-</v>
      </c>
      <c r="AK9" s="70"/>
      <c r="AL9" s="74" t="s">
        <v>436</v>
      </c>
      <c r="AM9" s="163">
        <f t="shared" si="13"/>
        <v>0</v>
      </c>
      <c r="AN9" s="163">
        <f t="shared" si="6"/>
        <v>0</v>
      </c>
      <c r="AO9" s="163">
        <f t="shared" si="18"/>
        <v>0</v>
      </c>
      <c r="AP9" s="163">
        <f t="shared" si="7"/>
        <v>0</v>
      </c>
      <c r="AQ9" s="163">
        <f t="shared" si="8"/>
        <v>0</v>
      </c>
      <c r="AR9" s="163">
        <f t="shared" si="9"/>
        <v>0</v>
      </c>
      <c r="AS9" s="163">
        <f t="shared" si="10"/>
        <v>0</v>
      </c>
      <c r="AT9" s="165">
        <f t="shared" si="14"/>
        <v>0</v>
      </c>
      <c r="AU9" s="101">
        <f t="shared" si="15"/>
        <v>1</v>
      </c>
      <c r="AV9" s="2">
        <f t="shared" si="11"/>
        <v>0</v>
      </c>
      <c r="AW9" s="2"/>
      <c r="AX9" s="146" t="e">
        <f t="shared" si="16"/>
        <v>#DIV/0!</v>
      </c>
    </row>
    <row r="10" spans="2:50" ht="13.5" customHeight="1">
      <c r="B10" s="68" t="str">
        <f>IF(Y3="","",Y3)</f>
        <v/>
      </c>
      <c r="C10" s="69" t="str">
        <f t="shared" si="12"/>
        <v>-</v>
      </c>
      <c r="D10" s="70" t="str">
        <f>IF(W3="","",W3)</f>
        <v/>
      </c>
      <c r="E10" s="169" t="str">
        <f>IF(Y4="","",Y4)</f>
        <v/>
      </c>
      <c r="F10" s="82" t="str">
        <f t="shared" si="17"/>
        <v>-</v>
      </c>
      <c r="G10" s="170" t="str">
        <f>IF(W4="","",W4)</f>
        <v/>
      </c>
      <c r="H10" s="56" t="str">
        <f>IF(Y5="","",Y5)</f>
        <v/>
      </c>
      <c r="I10" s="82" t="str">
        <f t="shared" si="19"/>
        <v>-</v>
      </c>
      <c r="J10" s="56" t="str">
        <f>IF(W5="","",W5)</f>
        <v/>
      </c>
      <c r="K10" s="169" t="str">
        <f>IF(Y6="","",Y6)</f>
        <v/>
      </c>
      <c r="L10" s="82" t="str">
        <f t="shared" si="20"/>
        <v>-</v>
      </c>
      <c r="M10" s="170" t="str">
        <f>IF(W6="","",W6)</f>
        <v/>
      </c>
      <c r="N10" s="56" t="str">
        <f>IF(Y7="","",Y7)</f>
        <v/>
      </c>
      <c r="O10" s="82" t="str">
        <f t="shared" si="21"/>
        <v>-</v>
      </c>
      <c r="P10" s="56" t="str">
        <f>IF(W7="","",W7)</f>
        <v/>
      </c>
      <c r="Q10" s="169" t="str">
        <f>IF(Y8="","",Y8)</f>
        <v/>
      </c>
      <c r="R10" s="82" t="str">
        <f t="shared" si="22"/>
        <v>-</v>
      </c>
      <c r="S10" s="170" t="str">
        <f>IF(W8="","",W8)</f>
        <v/>
      </c>
      <c r="T10" s="56" t="str">
        <f>IF(Y9="","",Y9)</f>
        <v/>
      </c>
      <c r="U10" s="82" t="str">
        <f>IF(T10="","-",IF(T10&gt;V10,"○",IF(T10&lt;V10,"●","△")))</f>
        <v>-</v>
      </c>
      <c r="V10" s="56" t="str">
        <f>IF(W9="","",W9)</f>
        <v/>
      </c>
      <c r="W10" s="174"/>
      <c r="X10" s="160" t="s">
        <v>97</v>
      </c>
      <c r="Y10" s="175"/>
      <c r="Z10" s="56"/>
      <c r="AA10" s="82" t="str">
        <f t="shared" si="2"/>
        <v>-</v>
      </c>
      <c r="AB10" s="56"/>
      <c r="AC10" s="169"/>
      <c r="AD10" s="82" t="str">
        <f t="shared" si="3"/>
        <v>-</v>
      </c>
      <c r="AE10" s="170"/>
      <c r="AF10" s="169"/>
      <c r="AG10" s="82" t="str">
        <f t="shared" si="4"/>
        <v>-</v>
      </c>
      <c r="AH10" s="170"/>
      <c r="AI10" s="169"/>
      <c r="AJ10" s="82" t="str">
        <f t="shared" si="5"/>
        <v>-</v>
      </c>
      <c r="AK10" s="170"/>
      <c r="AL10" s="74" t="s">
        <v>437</v>
      </c>
      <c r="AM10" s="163">
        <f t="shared" si="13"/>
        <v>0</v>
      </c>
      <c r="AN10" s="163">
        <f t="shared" si="6"/>
        <v>0</v>
      </c>
      <c r="AO10" s="163">
        <f t="shared" si="18"/>
        <v>0</v>
      </c>
      <c r="AP10" s="163">
        <f t="shared" si="7"/>
        <v>0</v>
      </c>
      <c r="AQ10" s="163">
        <f t="shared" si="8"/>
        <v>0</v>
      </c>
      <c r="AR10" s="163">
        <f t="shared" si="9"/>
        <v>0</v>
      </c>
      <c r="AS10" s="163">
        <f t="shared" si="10"/>
        <v>0</v>
      </c>
      <c r="AT10" s="165">
        <f t="shared" si="14"/>
        <v>0</v>
      </c>
      <c r="AU10" s="101">
        <f t="shared" si="15"/>
        <v>1</v>
      </c>
      <c r="AV10" s="2">
        <f t="shared" si="11"/>
        <v>0</v>
      </c>
      <c r="AW10" s="2"/>
      <c r="AX10" s="146" t="e">
        <f t="shared" si="16"/>
        <v>#DIV/0!</v>
      </c>
    </row>
    <row r="11" spans="2:50" ht="13.5" customHeight="1">
      <c r="B11" s="169" t="str">
        <f>IF(AB3="","",AB3)</f>
        <v/>
      </c>
      <c r="C11" s="56" t="str">
        <f t="shared" si="12"/>
        <v>-</v>
      </c>
      <c r="D11" s="56" t="str">
        <f>IF(Z3="","",Z3)</f>
        <v/>
      </c>
      <c r="E11" s="68" t="str">
        <f>IF(AB4="","",AB4)</f>
        <v/>
      </c>
      <c r="F11" s="82" t="str">
        <f t="shared" si="17"/>
        <v>-</v>
      </c>
      <c r="G11" s="70" t="str">
        <f>IF(Z4="","",Z4)</f>
        <v/>
      </c>
      <c r="H11" s="69" t="str">
        <f>IF(AB5="","",AB5)</f>
        <v/>
      </c>
      <c r="I11" s="82" t="str">
        <f t="shared" si="19"/>
        <v>-</v>
      </c>
      <c r="J11" s="69" t="str">
        <f>IF(Z5="","",Z5)</f>
        <v/>
      </c>
      <c r="K11" s="68" t="str">
        <f>IF(AB6="","",AB6)</f>
        <v/>
      </c>
      <c r="L11" s="82" t="str">
        <f t="shared" si="20"/>
        <v>-</v>
      </c>
      <c r="M11" s="70" t="str">
        <f>IF(Z6="","",Z6)</f>
        <v/>
      </c>
      <c r="N11" s="69" t="str">
        <f>IF(AB7="","",AB7)</f>
        <v/>
      </c>
      <c r="O11" s="82" t="str">
        <f t="shared" si="21"/>
        <v>-</v>
      </c>
      <c r="P11" s="69" t="str">
        <f>IF(Z7="","",Z7)</f>
        <v/>
      </c>
      <c r="Q11" s="68" t="str">
        <f>IF(AB8="","",AB8)</f>
        <v/>
      </c>
      <c r="R11" s="82" t="str">
        <f t="shared" si="22"/>
        <v>-</v>
      </c>
      <c r="S11" s="70" t="str">
        <f>IF(Z8="","",Z8)</f>
        <v/>
      </c>
      <c r="T11" s="69" t="str">
        <f>IF(AB9="","",AB9)</f>
        <v/>
      </c>
      <c r="U11" s="82" t="str">
        <f>IF(T11="","-",IF(T11&gt;V11,"○",IF(T11&lt;V11,"●","△")))</f>
        <v>-</v>
      </c>
      <c r="V11" s="69" t="str">
        <f>IF(Z9="","",Z9)</f>
        <v/>
      </c>
      <c r="W11" s="68" t="str">
        <f>IF(AB10="","",AB10)</f>
        <v/>
      </c>
      <c r="X11" s="82" t="str">
        <f>IF(W11="","-",IF(W11&gt;Y11,"○",IF(W11&lt;Y11,"●","△")))</f>
        <v>-</v>
      </c>
      <c r="Y11" s="70" t="str">
        <f>IF(Z10="","",Z10)</f>
        <v/>
      </c>
      <c r="Z11" s="173"/>
      <c r="AA11" s="160" t="s">
        <v>97</v>
      </c>
      <c r="AB11" s="173"/>
      <c r="AC11" s="68"/>
      <c r="AD11" s="82" t="str">
        <f t="shared" si="3"/>
        <v>-</v>
      </c>
      <c r="AE11" s="70"/>
      <c r="AF11" s="68"/>
      <c r="AG11" s="82" t="str">
        <f t="shared" si="4"/>
        <v>-</v>
      </c>
      <c r="AH11" s="70"/>
      <c r="AI11" s="68"/>
      <c r="AJ11" s="82" t="str">
        <f t="shared" si="5"/>
        <v>-</v>
      </c>
      <c r="AK11" s="70"/>
      <c r="AL11" s="74" t="s">
        <v>438</v>
      </c>
      <c r="AM11" s="163">
        <f t="shared" si="13"/>
        <v>0</v>
      </c>
      <c r="AN11" s="163">
        <f t="shared" si="6"/>
        <v>0</v>
      </c>
      <c r="AO11" s="163">
        <f t="shared" si="18"/>
        <v>0</v>
      </c>
      <c r="AP11" s="163">
        <f t="shared" si="7"/>
        <v>0</v>
      </c>
      <c r="AQ11" s="163">
        <f t="shared" si="8"/>
        <v>0</v>
      </c>
      <c r="AR11" s="163">
        <f t="shared" si="9"/>
        <v>0</v>
      </c>
      <c r="AS11" s="163">
        <f t="shared" si="10"/>
        <v>0</v>
      </c>
      <c r="AT11" s="165">
        <f t="shared" si="14"/>
        <v>0</v>
      </c>
      <c r="AU11" s="101">
        <f t="shared" si="15"/>
        <v>1</v>
      </c>
      <c r="AV11" s="2">
        <f t="shared" si="11"/>
        <v>0</v>
      </c>
      <c r="AW11" s="2"/>
      <c r="AX11" s="146" t="e">
        <f t="shared" si="16"/>
        <v>#DIV/0!</v>
      </c>
    </row>
    <row r="12" spans="2:50" ht="13.5" customHeight="1">
      <c r="B12" s="68" t="str">
        <f>IF(AE3="","",AE3)</f>
        <v/>
      </c>
      <c r="C12" s="69" t="str">
        <f t="shared" si="12"/>
        <v>-</v>
      </c>
      <c r="D12" s="70" t="str">
        <f>IF(AC3="","",AC3)</f>
        <v/>
      </c>
      <c r="E12" s="169" t="str">
        <f>IF(AE4="","",AE4)</f>
        <v/>
      </c>
      <c r="F12" s="82" t="str">
        <f t="shared" si="17"/>
        <v>-</v>
      </c>
      <c r="G12" s="170" t="str">
        <f>IF(AC4="","",AC4)</f>
        <v/>
      </c>
      <c r="H12" s="56" t="str">
        <f>IF(AE5="","",AE5)</f>
        <v/>
      </c>
      <c r="I12" s="82" t="str">
        <f t="shared" si="19"/>
        <v>-</v>
      </c>
      <c r="J12" s="56" t="str">
        <f>IF(AC5="","",AC5)</f>
        <v/>
      </c>
      <c r="K12" s="169" t="str">
        <f>IF(AE6="","",AE6)</f>
        <v/>
      </c>
      <c r="L12" s="82" t="str">
        <f t="shared" si="20"/>
        <v>-</v>
      </c>
      <c r="M12" s="170" t="str">
        <f>IF(AC6="","",AC6)</f>
        <v/>
      </c>
      <c r="N12" s="56" t="str">
        <f>IF(AE7="","",AE7)</f>
        <v/>
      </c>
      <c r="O12" s="82" t="str">
        <f t="shared" si="21"/>
        <v>-</v>
      </c>
      <c r="P12" s="56" t="str">
        <f>IF(AC7="","",AC7)</f>
        <v/>
      </c>
      <c r="Q12" s="169" t="str">
        <f>IF(AE8="","",AE8)</f>
        <v/>
      </c>
      <c r="R12" s="82" t="str">
        <f t="shared" si="22"/>
        <v>-</v>
      </c>
      <c r="S12" s="170" t="str">
        <f>IF(AC8="","",AC8)</f>
        <v/>
      </c>
      <c r="T12" s="56" t="str">
        <f>IF(AE9="","",AE9)</f>
        <v/>
      </c>
      <c r="U12" s="82" t="str">
        <f>IF(T12="","-",IF(T12&gt;V12,"○",IF(T12&lt;V12,"●","△")))</f>
        <v>-</v>
      </c>
      <c r="V12" s="56" t="str">
        <f>IF(AC9="","",AC9)</f>
        <v/>
      </c>
      <c r="W12" s="169" t="str">
        <f>IF(AE10="","",AE10)</f>
        <v/>
      </c>
      <c r="X12" s="82" t="str">
        <f>IF(W12="","-",IF(W12&gt;Y12,"○",IF(W12&lt;Y12,"●","△")))</f>
        <v>-</v>
      </c>
      <c r="Y12" s="170" t="str">
        <f>IF(AC10="","",AC10)</f>
        <v/>
      </c>
      <c r="Z12" s="56" t="str">
        <f>IF(AE11="","",AE11)</f>
        <v/>
      </c>
      <c r="AA12" s="82" t="str">
        <f>IF(Z12="","-",IF(Z12&gt;AB12,"○",IF(Z12&lt;AB12,"●","△")))</f>
        <v>-</v>
      </c>
      <c r="AB12" s="56" t="str">
        <f>IF(AC11="","",AC11)</f>
        <v/>
      </c>
      <c r="AC12" s="174"/>
      <c r="AD12" s="160" t="s">
        <v>97</v>
      </c>
      <c r="AE12" s="175"/>
      <c r="AF12" s="169"/>
      <c r="AG12" s="82" t="str">
        <f t="shared" si="4"/>
        <v>-</v>
      </c>
      <c r="AH12" s="170"/>
      <c r="AI12" s="169"/>
      <c r="AJ12" s="82" t="str">
        <f t="shared" si="5"/>
        <v>-</v>
      </c>
      <c r="AK12" s="170"/>
      <c r="AL12" s="74" t="s">
        <v>439</v>
      </c>
      <c r="AM12" s="163">
        <f t="shared" si="13"/>
        <v>0</v>
      </c>
      <c r="AN12" s="163">
        <f t="shared" si="6"/>
        <v>0</v>
      </c>
      <c r="AO12" s="163">
        <f t="shared" si="18"/>
        <v>0</v>
      </c>
      <c r="AP12" s="163">
        <f t="shared" si="7"/>
        <v>0</v>
      </c>
      <c r="AQ12" s="163">
        <f t="shared" si="8"/>
        <v>0</v>
      </c>
      <c r="AR12" s="163">
        <f t="shared" si="9"/>
        <v>0</v>
      </c>
      <c r="AS12" s="163">
        <f t="shared" si="10"/>
        <v>0</v>
      </c>
      <c r="AT12" s="165">
        <f t="shared" si="14"/>
        <v>0</v>
      </c>
      <c r="AU12" s="101">
        <f t="shared" si="15"/>
        <v>1</v>
      </c>
      <c r="AV12" s="2">
        <f t="shared" si="11"/>
        <v>0</v>
      </c>
      <c r="AW12" s="2"/>
      <c r="AX12" s="146" t="e">
        <f t="shared" si="16"/>
        <v>#DIV/0!</v>
      </c>
    </row>
    <row r="13" spans="2:50" ht="13.5" customHeight="1">
      <c r="B13" s="169" t="str">
        <f>IF(AH3="","",AH3)</f>
        <v/>
      </c>
      <c r="C13" s="56" t="str">
        <f t="shared" si="12"/>
        <v>-</v>
      </c>
      <c r="D13" s="56" t="str">
        <f>IF(AF3="","",AF3)</f>
        <v/>
      </c>
      <c r="E13" s="68" t="str">
        <f>IF(AH4="","",AH4)</f>
        <v/>
      </c>
      <c r="F13" s="82" t="str">
        <f t="shared" si="17"/>
        <v>-</v>
      </c>
      <c r="G13" s="70" t="str">
        <f>IF(AF4="","",AF4)</f>
        <v/>
      </c>
      <c r="H13" s="69" t="str">
        <f>IF(AH5="","",AH5)</f>
        <v/>
      </c>
      <c r="I13" s="82" t="str">
        <f t="shared" si="19"/>
        <v>-</v>
      </c>
      <c r="J13" s="69" t="str">
        <f>IF(AF5="","",AF5)</f>
        <v/>
      </c>
      <c r="K13" s="68" t="str">
        <f>IF(AH6="","",AH6)</f>
        <v/>
      </c>
      <c r="L13" s="82" t="str">
        <f t="shared" si="20"/>
        <v>-</v>
      </c>
      <c r="M13" s="70" t="str">
        <f>IF(AF6="","",AF6)</f>
        <v/>
      </c>
      <c r="N13" s="69" t="str">
        <f>IF(AH7="","",AH7)</f>
        <v/>
      </c>
      <c r="O13" s="82" t="str">
        <f t="shared" si="21"/>
        <v>-</v>
      </c>
      <c r="P13" s="69" t="str">
        <f>IF(AF7="","",AF7)</f>
        <v/>
      </c>
      <c r="Q13" s="68" t="str">
        <f>IF(AH8="","",AH8)</f>
        <v/>
      </c>
      <c r="R13" s="82" t="str">
        <f t="shared" si="22"/>
        <v>-</v>
      </c>
      <c r="S13" s="70" t="str">
        <f>IF(AF8="","",AF8)</f>
        <v/>
      </c>
      <c r="T13" s="69" t="str">
        <f>IF(AH9="","",AH9)</f>
        <v/>
      </c>
      <c r="U13" s="82" t="str">
        <f>IF(T13="","-",IF(T13&gt;V13,"○",IF(T13&lt;V13,"●","△")))</f>
        <v>-</v>
      </c>
      <c r="V13" s="69" t="str">
        <f>IF(AF9="","",AF9)</f>
        <v/>
      </c>
      <c r="W13" s="68" t="str">
        <f>IF(AH10="","",AH10)</f>
        <v/>
      </c>
      <c r="X13" s="82" t="str">
        <f>IF(W13="","-",IF(W13&gt;Y13,"○",IF(W13&lt;Y13,"●","△")))</f>
        <v>-</v>
      </c>
      <c r="Y13" s="70" t="str">
        <f>IF(AF10="","",AF10)</f>
        <v/>
      </c>
      <c r="Z13" s="69" t="str">
        <f>IF(AH11="","",AH11)</f>
        <v/>
      </c>
      <c r="AA13" s="82" t="str">
        <f>IF(Z13="","-",IF(Z13&gt;AB13,"○",IF(Z13&lt;AB13,"●","△")))</f>
        <v>-</v>
      </c>
      <c r="AB13" s="69" t="str">
        <f>IF(AF11="","",AF11)</f>
        <v/>
      </c>
      <c r="AC13" s="68" t="str">
        <f>IF(AH12="","",AH12)</f>
        <v/>
      </c>
      <c r="AD13" s="82" t="str">
        <f>IF(AC13="","-",IF(AC13&gt;AE13,"○",IF(AC13&lt;AE13,"●","△")))</f>
        <v>-</v>
      </c>
      <c r="AE13" s="70" t="str">
        <f>IF(AF12="","",AF12)</f>
        <v/>
      </c>
      <c r="AF13" s="166"/>
      <c r="AG13" s="160" t="s">
        <v>97</v>
      </c>
      <c r="AH13" s="167"/>
      <c r="AI13" s="68"/>
      <c r="AJ13" s="69" t="str">
        <f t="shared" si="5"/>
        <v>-</v>
      </c>
      <c r="AK13" s="70"/>
      <c r="AL13" s="74" t="s">
        <v>440</v>
      </c>
      <c r="AM13" s="163">
        <f t="shared" si="13"/>
        <v>0</v>
      </c>
      <c r="AN13" s="163">
        <f>COUNTIF(B13:AK13,"○")</f>
        <v>0</v>
      </c>
      <c r="AO13" s="163">
        <f t="shared" si="18"/>
        <v>0</v>
      </c>
      <c r="AP13" s="163">
        <f t="shared" si="7"/>
        <v>0</v>
      </c>
      <c r="AQ13" s="163">
        <f t="shared" si="8"/>
        <v>0</v>
      </c>
      <c r="AR13" s="163">
        <f t="shared" si="9"/>
        <v>0</v>
      </c>
      <c r="AS13" s="163">
        <f t="shared" si="10"/>
        <v>0</v>
      </c>
      <c r="AT13" s="165">
        <f t="shared" si="14"/>
        <v>0</v>
      </c>
      <c r="AU13" s="101">
        <f t="shared" si="15"/>
        <v>1</v>
      </c>
      <c r="AV13" s="2">
        <f t="shared" si="11"/>
        <v>0</v>
      </c>
      <c r="AW13" s="2"/>
      <c r="AX13" s="146" t="e">
        <f t="shared" si="16"/>
        <v>#DIV/0!</v>
      </c>
    </row>
    <row r="14" spans="2:50" ht="1.5" customHeight="1">
      <c r="B14" s="177" t="str">
        <f>IF(AK3="","",AK3)</f>
        <v/>
      </c>
      <c r="C14" s="178" t="str">
        <f t="shared" si="12"/>
        <v>-</v>
      </c>
      <c r="D14" s="179" t="str">
        <f>IF(AI3="","",AI3)</f>
        <v/>
      </c>
      <c r="E14" s="177" t="str">
        <f>IF(AK4="","",AK4)</f>
        <v/>
      </c>
      <c r="F14" s="69" t="str">
        <f t="shared" si="17"/>
        <v>-</v>
      </c>
      <c r="G14" s="70" t="str">
        <f>IF(AI4="","",AI4)</f>
        <v/>
      </c>
      <c r="H14" s="69" t="str">
        <f>IF(AK5="","",AK5)</f>
        <v/>
      </c>
      <c r="I14" s="69" t="str">
        <f t="shared" si="19"/>
        <v>-</v>
      </c>
      <c r="J14" s="69" t="str">
        <f>IF(AI5="","",AI5)</f>
        <v/>
      </c>
      <c r="K14" s="68" t="str">
        <f>IF(AK6="","",AK6)</f>
        <v/>
      </c>
      <c r="L14" s="69" t="str">
        <f t="shared" si="20"/>
        <v>-</v>
      </c>
      <c r="M14" s="70" t="str">
        <f>IF(AI6="","",AI6)</f>
        <v/>
      </c>
      <c r="N14" s="69" t="str">
        <f>IF(AK7="","",AK7)</f>
        <v/>
      </c>
      <c r="O14" s="69" t="str">
        <f t="shared" si="21"/>
        <v>-</v>
      </c>
      <c r="P14" s="69" t="str">
        <f>IF(AI7="","",AI7)</f>
        <v/>
      </c>
      <c r="Q14" s="68" t="str">
        <f>IF(AK8="","",AK8)</f>
        <v/>
      </c>
      <c r="R14" s="69" t="str">
        <f t="shared" si="22"/>
        <v>-</v>
      </c>
      <c r="S14" s="70" t="str">
        <f>IF(AI8="","",AI8)</f>
        <v/>
      </c>
      <c r="T14" s="69" t="str">
        <f>IF(AK9="","",AK9)</f>
        <v/>
      </c>
      <c r="U14" s="69" t="str">
        <f>IF(T14="","-",IF(T14&gt;V14,"○",IF(T14&lt;V14,"●","△")))</f>
        <v>-</v>
      </c>
      <c r="V14" s="69" t="str">
        <f>IF(AI9="","",AI9)</f>
        <v/>
      </c>
      <c r="W14" s="68" t="str">
        <f>IF(AK10="","",AK10)</f>
        <v/>
      </c>
      <c r="X14" s="69" t="str">
        <f>IF(W14="","-",IF(W14&gt;Y14,"○",IF(W14&lt;Y14,"●","△")))</f>
        <v>-</v>
      </c>
      <c r="Y14" s="70" t="str">
        <f>IF(AI10="","",AI10)</f>
        <v/>
      </c>
      <c r="Z14" s="69" t="str">
        <f>IF(AK11="","",AK11)</f>
        <v/>
      </c>
      <c r="AA14" s="69" t="str">
        <f>IF(Z14="","-",IF(Z14&gt;AB14,"○",IF(Z14&lt;AB14,"●","△")))</f>
        <v>-</v>
      </c>
      <c r="AB14" s="69" t="str">
        <f>IF(AI11="","",AI11)</f>
        <v/>
      </c>
      <c r="AC14" s="68" t="str">
        <f>IF(AK12="","",AK12)</f>
        <v/>
      </c>
      <c r="AD14" s="69" t="str">
        <f>IF(AC14="","-",IF(AC14&gt;AE14,"○",IF(AC14&lt;AE14,"●","△")))</f>
        <v>-</v>
      </c>
      <c r="AE14" s="70" t="str">
        <f>IF(AI12="","",AI12)</f>
        <v/>
      </c>
      <c r="AF14" s="69" t="str">
        <f>IF(AK13="","",AK13)</f>
        <v/>
      </c>
      <c r="AG14" s="69" t="str">
        <f>IF(AF14="","-",IF(AF14&gt;AH14,"○",IF(AF14&lt;AH14,"●","△")))</f>
        <v>-</v>
      </c>
      <c r="AH14" s="69" t="str">
        <f>IF(AI13="","",AI13)</f>
        <v/>
      </c>
      <c r="AI14" s="166"/>
      <c r="AJ14" s="160" t="s">
        <v>97</v>
      </c>
      <c r="AK14" s="167"/>
      <c r="AL14" s="74"/>
      <c r="AM14" s="163">
        <f t="shared" si="13"/>
        <v>0</v>
      </c>
      <c r="AN14" s="163">
        <f t="shared" si="6"/>
        <v>0</v>
      </c>
      <c r="AO14" s="163">
        <f t="shared" si="18"/>
        <v>0</v>
      </c>
      <c r="AP14" s="163">
        <f t="shared" si="7"/>
        <v>0</v>
      </c>
      <c r="AQ14" s="163">
        <f t="shared" si="8"/>
        <v>0</v>
      </c>
      <c r="AR14" s="163">
        <f t="shared" si="9"/>
        <v>0</v>
      </c>
      <c r="AS14" s="163">
        <f t="shared" si="10"/>
        <v>0</v>
      </c>
      <c r="AT14" s="165">
        <f t="shared" si="14"/>
        <v>0</v>
      </c>
      <c r="AU14" s="101">
        <f t="shared" si="15"/>
        <v>1</v>
      </c>
      <c r="AV14" s="2">
        <f t="shared" si="11"/>
        <v>0</v>
      </c>
      <c r="AW14" s="2"/>
      <c r="AX14" s="146" t="e">
        <f t="shared" si="16"/>
        <v>#DIV/0!</v>
      </c>
    </row>
    <row r="15" spans="2:50">
      <c r="AL15" s="180" t="s">
        <v>108</v>
      </c>
      <c r="AM15" s="181">
        <f>SUM(AM3:AM14)/2</f>
        <v>0</v>
      </c>
      <c r="AN15" s="181">
        <f t="shared" ref="AN15:AP15" si="23">SUM(AN3:AN14)</f>
        <v>0</v>
      </c>
      <c r="AO15" s="181">
        <f t="shared" si="23"/>
        <v>0</v>
      </c>
      <c r="AP15" s="181">
        <f t="shared" si="23"/>
        <v>0</v>
      </c>
      <c r="AQ15" s="181">
        <f>SUM(AQ3:AQ14)</f>
        <v>0</v>
      </c>
      <c r="AR15" s="181">
        <f>SUM(AR3:AR14)</f>
        <v>0</v>
      </c>
      <c r="AS15" s="181">
        <f t="shared" si="10"/>
        <v>0</v>
      </c>
      <c r="AV15" s="2"/>
      <c r="AW15" s="2"/>
    </row>
    <row r="16" spans="2:50">
      <c r="P16" s="76"/>
      <c r="AL16" s="182"/>
      <c r="AM16" s="183"/>
      <c r="AV16" s="2"/>
      <c r="AW16" s="2"/>
    </row>
    <row r="17" spans="2:48">
      <c r="B17" s="2" t="s">
        <v>109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82"/>
      <c r="AM17" s="51"/>
      <c r="AN17" s="2"/>
      <c r="AO17" s="2"/>
      <c r="AP17" s="2"/>
      <c r="AQ17" s="2"/>
      <c r="AR17" s="2"/>
      <c r="AS17" s="2"/>
      <c r="AT17" s="2"/>
      <c r="AU17" s="2"/>
      <c r="AV17" s="2"/>
    </row>
    <row r="18" spans="2:48">
      <c r="B18" s="2">
        <f t="shared" ref="B18:B29" si="24">B3</f>
        <v>0</v>
      </c>
      <c r="C18" s="2">
        <f t="shared" ref="C18:C29" si="25">E3</f>
        <v>0</v>
      </c>
      <c r="D18" s="2">
        <f t="shared" ref="D18:D29" si="26">H3</f>
        <v>0</v>
      </c>
      <c r="E18" s="2">
        <f t="shared" ref="E18:E29" si="27">K3</f>
        <v>0</v>
      </c>
      <c r="F18" s="2">
        <f t="shared" ref="F18:F29" si="28">N3</f>
        <v>0</v>
      </c>
      <c r="G18" s="2">
        <f t="shared" ref="G18:G29" si="29">Q3</f>
        <v>0</v>
      </c>
      <c r="H18" s="2">
        <f t="shared" ref="H18:H29" si="30">T3</f>
        <v>0</v>
      </c>
      <c r="I18" s="2">
        <f t="shared" ref="I18:I29" si="31">W3</f>
        <v>0</v>
      </c>
      <c r="J18" s="2">
        <f t="shared" ref="J18:J29" si="32">Z3</f>
        <v>0</v>
      </c>
      <c r="K18" s="2">
        <f t="shared" ref="K18:K29" si="33">AC3</f>
        <v>0</v>
      </c>
      <c r="L18" s="2">
        <f t="shared" ref="L18:L29" si="34">AF3</f>
        <v>0</v>
      </c>
      <c r="M18" s="2">
        <f t="shared" ref="M18:M29" si="35">AI3</f>
        <v>0</v>
      </c>
      <c r="N18" s="2"/>
      <c r="O18" s="831">
        <f>COUNTIF(B18:M18,"③")*3+SUM(B18:M18)</f>
        <v>0</v>
      </c>
      <c r="P18" s="831"/>
      <c r="Q18" s="2"/>
      <c r="R18" s="2"/>
      <c r="S18" s="2">
        <f t="shared" ref="S18:S29" si="36">D3</f>
        <v>0</v>
      </c>
      <c r="T18" s="2">
        <f t="shared" ref="T18:T29" si="37">G3</f>
        <v>0</v>
      </c>
      <c r="U18" s="2">
        <f t="shared" ref="U18:U29" si="38">J3</f>
        <v>0</v>
      </c>
      <c r="V18" s="2">
        <f t="shared" ref="V18:V29" si="39">M3</f>
        <v>0</v>
      </c>
      <c r="W18" s="2">
        <f t="shared" ref="W18:W29" si="40">P3</f>
        <v>0</v>
      </c>
      <c r="X18" s="2">
        <f t="shared" ref="X18:X29" si="41">S3</f>
        <v>0</v>
      </c>
      <c r="Y18" s="2">
        <f t="shared" ref="Y18:Y29" si="42">V3</f>
        <v>0</v>
      </c>
      <c r="Z18" s="2">
        <f t="shared" ref="Z18:Z29" si="43">Y3</f>
        <v>0</v>
      </c>
      <c r="AA18" s="2">
        <f t="shared" ref="AA18:AA29" si="44">AB3</f>
        <v>0</v>
      </c>
      <c r="AB18" s="2">
        <f t="shared" ref="AB18:AB29" si="45">AE3</f>
        <v>0</v>
      </c>
      <c r="AC18" s="2">
        <f t="shared" ref="AC18:AC29" si="46">AH3</f>
        <v>0</v>
      </c>
      <c r="AD18" s="2">
        <f t="shared" ref="AD18:AD29" si="47">AK3</f>
        <v>0</v>
      </c>
      <c r="AE18" s="2"/>
      <c r="AF18" s="831">
        <f>COUNTIF(S18:AD18,"③")*3+SUM(S18:AD18)</f>
        <v>0</v>
      </c>
      <c r="AG18" s="831"/>
      <c r="AH18" s="2"/>
      <c r="AI18" s="2"/>
      <c r="AJ18" s="2"/>
      <c r="AK18" s="2"/>
      <c r="AL18" s="182"/>
      <c r="AM18" s="2">
        <f>COUNTIF(S18:AD18,"③")</f>
        <v>0</v>
      </c>
      <c r="AN18" s="2"/>
      <c r="AO18" s="2"/>
      <c r="AP18" s="2"/>
      <c r="AQ18" s="2"/>
      <c r="AR18" s="2"/>
      <c r="AS18" s="2"/>
      <c r="AT18" s="2"/>
      <c r="AU18" s="2"/>
      <c r="AV18" s="2"/>
    </row>
    <row r="19" spans="2:48">
      <c r="B19" s="2" t="str">
        <f t="shared" si="24"/>
        <v/>
      </c>
      <c r="C19" s="2">
        <f t="shared" si="25"/>
        <v>0</v>
      </c>
      <c r="D19" s="2">
        <f t="shared" si="26"/>
        <v>0</v>
      </c>
      <c r="E19" s="2">
        <f t="shared" si="27"/>
        <v>0</v>
      </c>
      <c r="F19" s="2">
        <f t="shared" si="28"/>
        <v>0</v>
      </c>
      <c r="G19" s="2">
        <f t="shared" si="29"/>
        <v>0</v>
      </c>
      <c r="H19" s="2">
        <f t="shared" si="30"/>
        <v>0</v>
      </c>
      <c r="I19" s="2">
        <f t="shared" si="31"/>
        <v>0</v>
      </c>
      <c r="J19" s="2">
        <f t="shared" si="32"/>
        <v>0</v>
      </c>
      <c r="K19" s="2">
        <f t="shared" si="33"/>
        <v>0</v>
      </c>
      <c r="L19" s="2">
        <f t="shared" si="34"/>
        <v>0</v>
      </c>
      <c r="M19" s="2">
        <f t="shared" si="35"/>
        <v>0</v>
      </c>
      <c r="N19" s="2"/>
      <c r="O19" s="831">
        <f t="shared" ref="O19:O28" si="48">COUNTIF(B19:M19,"③")*3+SUM(B19:M19)</f>
        <v>0</v>
      </c>
      <c r="P19" s="831"/>
      <c r="Q19" s="2"/>
      <c r="R19" s="2"/>
      <c r="S19" s="2" t="str">
        <f t="shared" si="36"/>
        <v/>
      </c>
      <c r="T19" s="2">
        <f t="shared" si="37"/>
        <v>0</v>
      </c>
      <c r="U19" s="2">
        <f t="shared" si="38"/>
        <v>0</v>
      </c>
      <c r="V19" s="2">
        <f t="shared" si="39"/>
        <v>0</v>
      </c>
      <c r="W19" s="2">
        <f t="shared" si="40"/>
        <v>0</v>
      </c>
      <c r="X19" s="2">
        <f t="shared" si="41"/>
        <v>0</v>
      </c>
      <c r="Y19" s="2">
        <f t="shared" si="42"/>
        <v>0</v>
      </c>
      <c r="Z19" s="2">
        <f t="shared" si="43"/>
        <v>0</v>
      </c>
      <c r="AA19" s="2">
        <f t="shared" si="44"/>
        <v>0</v>
      </c>
      <c r="AB19" s="2">
        <f t="shared" si="45"/>
        <v>0</v>
      </c>
      <c r="AC19" s="2">
        <f t="shared" si="46"/>
        <v>0</v>
      </c>
      <c r="AD19" s="2">
        <f t="shared" si="47"/>
        <v>0</v>
      </c>
      <c r="AE19" s="2"/>
      <c r="AF19" s="831">
        <f t="shared" ref="AF19:AF28" si="49">COUNTIF(S19:AD19,"③")*3+SUM(S19:AD19)</f>
        <v>0</v>
      </c>
      <c r="AG19" s="831"/>
      <c r="AH19" s="2"/>
      <c r="AI19" s="2"/>
      <c r="AJ19" s="2"/>
      <c r="AK19" s="2"/>
      <c r="AL19" s="182"/>
      <c r="AM19" s="2">
        <f t="shared" ref="AM19:AM29" si="50">COUNTIF(S19:AD19,"③")</f>
        <v>0</v>
      </c>
      <c r="AN19" s="2"/>
      <c r="AO19" s="2"/>
      <c r="AP19" s="2"/>
      <c r="AQ19" s="2"/>
      <c r="AR19" s="2"/>
      <c r="AS19" s="2"/>
      <c r="AT19" s="2"/>
      <c r="AU19" s="2"/>
      <c r="AV19" s="2"/>
    </row>
    <row r="20" spans="2:48">
      <c r="B20" s="2" t="str">
        <f t="shared" si="24"/>
        <v/>
      </c>
      <c r="C20" s="2" t="str">
        <f t="shared" si="25"/>
        <v/>
      </c>
      <c r="D20" s="2">
        <f t="shared" si="26"/>
        <v>0</v>
      </c>
      <c r="E20" s="2">
        <f t="shared" si="27"/>
        <v>0</v>
      </c>
      <c r="F20" s="2">
        <f t="shared" si="28"/>
        <v>0</v>
      </c>
      <c r="G20" s="2">
        <f t="shared" si="29"/>
        <v>0</v>
      </c>
      <c r="H20" s="2">
        <f t="shared" si="30"/>
        <v>0</v>
      </c>
      <c r="I20" s="2">
        <f t="shared" si="31"/>
        <v>0</v>
      </c>
      <c r="J20" s="2">
        <f t="shared" si="32"/>
        <v>0</v>
      </c>
      <c r="K20" s="2">
        <f t="shared" si="33"/>
        <v>0</v>
      </c>
      <c r="L20" s="2">
        <f t="shared" si="34"/>
        <v>0</v>
      </c>
      <c r="M20" s="2">
        <f t="shared" si="35"/>
        <v>0</v>
      </c>
      <c r="N20" s="2"/>
      <c r="O20" s="831">
        <f t="shared" si="48"/>
        <v>0</v>
      </c>
      <c r="P20" s="831"/>
      <c r="Q20" s="2"/>
      <c r="R20" s="2"/>
      <c r="S20" s="2" t="str">
        <f t="shared" si="36"/>
        <v/>
      </c>
      <c r="T20" s="2" t="str">
        <f t="shared" si="37"/>
        <v/>
      </c>
      <c r="U20" s="2">
        <f t="shared" si="38"/>
        <v>0</v>
      </c>
      <c r="V20" s="2">
        <f t="shared" si="39"/>
        <v>0</v>
      </c>
      <c r="W20" s="2">
        <f t="shared" si="40"/>
        <v>0</v>
      </c>
      <c r="X20" s="2">
        <f t="shared" si="41"/>
        <v>0</v>
      </c>
      <c r="Y20" s="2">
        <f t="shared" si="42"/>
        <v>0</v>
      </c>
      <c r="Z20" s="2">
        <f t="shared" si="43"/>
        <v>0</v>
      </c>
      <c r="AA20" s="2">
        <f t="shared" si="44"/>
        <v>0</v>
      </c>
      <c r="AB20" s="2">
        <f t="shared" si="45"/>
        <v>0</v>
      </c>
      <c r="AC20" s="2">
        <f t="shared" si="46"/>
        <v>0</v>
      </c>
      <c r="AD20" s="2">
        <f t="shared" si="47"/>
        <v>0</v>
      </c>
      <c r="AE20" s="2"/>
      <c r="AF20" s="831">
        <f t="shared" si="49"/>
        <v>0</v>
      </c>
      <c r="AG20" s="831"/>
      <c r="AH20" s="2"/>
      <c r="AI20" s="2"/>
      <c r="AJ20" s="2"/>
      <c r="AK20" s="2"/>
      <c r="AL20" s="182"/>
      <c r="AM20" s="2">
        <f t="shared" si="50"/>
        <v>0</v>
      </c>
      <c r="AN20" s="2"/>
      <c r="AO20" s="2"/>
      <c r="AP20" s="2"/>
      <c r="AQ20" s="2"/>
      <c r="AR20" s="2"/>
      <c r="AS20" s="2"/>
      <c r="AT20" s="2"/>
      <c r="AU20" s="2"/>
      <c r="AV20" s="2"/>
    </row>
    <row r="21" spans="2:48">
      <c r="B21" s="2" t="str">
        <f t="shared" si="24"/>
        <v/>
      </c>
      <c r="C21" s="2" t="str">
        <f t="shared" si="25"/>
        <v/>
      </c>
      <c r="D21" s="2" t="str">
        <f t="shared" si="26"/>
        <v/>
      </c>
      <c r="E21" s="2">
        <f t="shared" si="27"/>
        <v>0</v>
      </c>
      <c r="F21" s="2">
        <f t="shared" si="28"/>
        <v>0</v>
      </c>
      <c r="G21" s="2">
        <f t="shared" si="29"/>
        <v>0</v>
      </c>
      <c r="H21" s="2">
        <f t="shared" si="30"/>
        <v>0</v>
      </c>
      <c r="I21" s="2">
        <f t="shared" si="31"/>
        <v>0</v>
      </c>
      <c r="J21" s="2">
        <f t="shared" si="32"/>
        <v>0</v>
      </c>
      <c r="K21" s="2">
        <f t="shared" si="33"/>
        <v>0</v>
      </c>
      <c r="L21" s="2">
        <f t="shared" si="34"/>
        <v>0</v>
      </c>
      <c r="M21" s="2">
        <f t="shared" si="35"/>
        <v>0</v>
      </c>
      <c r="N21" s="2"/>
      <c r="O21" s="831">
        <f t="shared" si="48"/>
        <v>0</v>
      </c>
      <c r="P21" s="831"/>
      <c r="Q21" s="2"/>
      <c r="R21" s="2"/>
      <c r="S21" s="2" t="str">
        <f t="shared" si="36"/>
        <v/>
      </c>
      <c r="T21" s="2" t="str">
        <f t="shared" si="37"/>
        <v/>
      </c>
      <c r="U21" s="2" t="str">
        <f t="shared" si="38"/>
        <v/>
      </c>
      <c r="V21" s="2">
        <f t="shared" si="39"/>
        <v>0</v>
      </c>
      <c r="W21" s="2">
        <f t="shared" si="40"/>
        <v>0</v>
      </c>
      <c r="X21" s="2">
        <f t="shared" si="41"/>
        <v>0</v>
      </c>
      <c r="Y21" s="2">
        <f t="shared" si="42"/>
        <v>0</v>
      </c>
      <c r="Z21" s="2">
        <f t="shared" si="43"/>
        <v>0</v>
      </c>
      <c r="AA21" s="2">
        <f t="shared" si="44"/>
        <v>0</v>
      </c>
      <c r="AB21" s="2">
        <f t="shared" si="45"/>
        <v>0</v>
      </c>
      <c r="AC21" s="2">
        <f t="shared" si="46"/>
        <v>0</v>
      </c>
      <c r="AD21" s="2">
        <f t="shared" si="47"/>
        <v>0</v>
      </c>
      <c r="AE21" s="2"/>
      <c r="AF21" s="831">
        <f t="shared" si="49"/>
        <v>0</v>
      </c>
      <c r="AG21" s="831"/>
      <c r="AH21" s="2"/>
      <c r="AI21" s="2"/>
      <c r="AJ21" s="2"/>
      <c r="AK21" s="2"/>
      <c r="AL21" s="182"/>
      <c r="AM21" s="2">
        <f t="shared" si="50"/>
        <v>0</v>
      </c>
      <c r="AN21" s="2"/>
      <c r="AO21" s="2"/>
      <c r="AP21" s="2"/>
      <c r="AQ21" s="2"/>
      <c r="AR21" s="2"/>
      <c r="AS21" s="2"/>
      <c r="AT21" s="2"/>
      <c r="AU21" s="2"/>
      <c r="AV21" s="2"/>
    </row>
    <row r="22" spans="2:48">
      <c r="B22" s="2" t="str">
        <f t="shared" si="24"/>
        <v/>
      </c>
      <c r="C22" s="2" t="str">
        <f t="shared" si="25"/>
        <v/>
      </c>
      <c r="D22" s="2" t="str">
        <f t="shared" si="26"/>
        <v/>
      </c>
      <c r="E22" s="2" t="str">
        <f t="shared" si="27"/>
        <v/>
      </c>
      <c r="F22" s="2">
        <f t="shared" si="28"/>
        <v>0</v>
      </c>
      <c r="G22" s="2">
        <f t="shared" si="29"/>
        <v>0</v>
      </c>
      <c r="H22" s="2">
        <f t="shared" si="30"/>
        <v>0</v>
      </c>
      <c r="I22" s="2">
        <f t="shared" si="31"/>
        <v>0</v>
      </c>
      <c r="J22" s="2">
        <f t="shared" si="32"/>
        <v>0</v>
      </c>
      <c r="K22" s="2">
        <f t="shared" si="33"/>
        <v>0</v>
      </c>
      <c r="L22" s="2">
        <f t="shared" si="34"/>
        <v>0</v>
      </c>
      <c r="M22" s="2">
        <f t="shared" si="35"/>
        <v>0</v>
      </c>
      <c r="N22" s="2"/>
      <c r="O22" s="831">
        <f t="shared" si="48"/>
        <v>0</v>
      </c>
      <c r="P22" s="831"/>
      <c r="Q22" s="2"/>
      <c r="R22" s="2"/>
      <c r="S22" s="2" t="str">
        <f t="shared" si="36"/>
        <v/>
      </c>
      <c r="T22" s="2" t="str">
        <f t="shared" si="37"/>
        <v/>
      </c>
      <c r="U22" s="2" t="str">
        <f t="shared" si="38"/>
        <v/>
      </c>
      <c r="V22" s="2" t="str">
        <f t="shared" si="39"/>
        <v/>
      </c>
      <c r="W22" s="2">
        <f t="shared" si="40"/>
        <v>0</v>
      </c>
      <c r="X22" s="2">
        <f t="shared" si="41"/>
        <v>0</v>
      </c>
      <c r="Y22" s="2">
        <f t="shared" si="42"/>
        <v>0</v>
      </c>
      <c r="Z22" s="2">
        <f t="shared" si="43"/>
        <v>0</v>
      </c>
      <c r="AA22" s="2">
        <f t="shared" si="44"/>
        <v>0</v>
      </c>
      <c r="AB22" s="2">
        <f t="shared" si="45"/>
        <v>0</v>
      </c>
      <c r="AC22" s="2">
        <f t="shared" si="46"/>
        <v>0</v>
      </c>
      <c r="AD22" s="2">
        <f t="shared" si="47"/>
        <v>0</v>
      </c>
      <c r="AE22" s="2"/>
      <c r="AF22" s="831">
        <f t="shared" si="49"/>
        <v>0</v>
      </c>
      <c r="AG22" s="831"/>
      <c r="AH22" s="2"/>
      <c r="AI22" s="2"/>
      <c r="AJ22" s="2"/>
      <c r="AK22" s="2"/>
      <c r="AL22" s="182"/>
      <c r="AM22" s="2">
        <f t="shared" si="50"/>
        <v>0</v>
      </c>
      <c r="AN22" s="2"/>
      <c r="AO22" s="2"/>
      <c r="AP22" s="2"/>
      <c r="AQ22" s="2"/>
      <c r="AR22" s="2"/>
      <c r="AS22" s="2"/>
      <c r="AT22" s="2"/>
      <c r="AU22" s="2"/>
      <c r="AV22" s="2"/>
    </row>
    <row r="23" spans="2:48">
      <c r="B23" s="2" t="str">
        <f t="shared" si="24"/>
        <v/>
      </c>
      <c r="C23" s="2" t="str">
        <f t="shared" si="25"/>
        <v/>
      </c>
      <c r="D23" s="2" t="str">
        <f t="shared" si="26"/>
        <v/>
      </c>
      <c r="E23" s="2" t="str">
        <f t="shared" si="27"/>
        <v/>
      </c>
      <c r="F23" s="2" t="str">
        <f t="shared" si="28"/>
        <v/>
      </c>
      <c r="G23" s="2">
        <f t="shared" si="29"/>
        <v>0</v>
      </c>
      <c r="H23" s="2">
        <f t="shared" si="30"/>
        <v>0</v>
      </c>
      <c r="I23" s="2">
        <f t="shared" si="31"/>
        <v>0</v>
      </c>
      <c r="J23" s="2">
        <f t="shared" si="32"/>
        <v>0</v>
      </c>
      <c r="K23" s="2">
        <f t="shared" si="33"/>
        <v>0</v>
      </c>
      <c r="L23" s="2">
        <f t="shared" si="34"/>
        <v>0</v>
      </c>
      <c r="M23" s="2">
        <f t="shared" si="35"/>
        <v>0</v>
      </c>
      <c r="N23" s="2"/>
      <c r="O23" s="831">
        <f t="shared" si="48"/>
        <v>0</v>
      </c>
      <c r="P23" s="831"/>
      <c r="Q23" s="2"/>
      <c r="R23" s="2"/>
      <c r="S23" s="2" t="str">
        <f t="shared" si="36"/>
        <v/>
      </c>
      <c r="T23" s="2" t="str">
        <f t="shared" si="37"/>
        <v/>
      </c>
      <c r="U23" s="2" t="str">
        <f t="shared" si="38"/>
        <v/>
      </c>
      <c r="V23" s="2" t="str">
        <f t="shared" si="39"/>
        <v/>
      </c>
      <c r="W23" s="2" t="str">
        <f t="shared" si="40"/>
        <v/>
      </c>
      <c r="X23" s="2">
        <f t="shared" si="41"/>
        <v>0</v>
      </c>
      <c r="Y23" s="2">
        <f t="shared" si="42"/>
        <v>0</v>
      </c>
      <c r="Z23" s="2">
        <f t="shared" si="43"/>
        <v>0</v>
      </c>
      <c r="AA23" s="2">
        <f t="shared" si="44"/>
        <v>0</v>
      </c>
      <c r="AB23" s="2">
        <f t="shared" si="45"/>
        <v>0</v>
      </c>
      <c r="AC23" s="2">
        <f t="shared" si="46"/>
        <v>0</v>
      </c>
      <c r="AD23" s="2">
        <f t="shared" si="47"/>
        <v>0</v>
      </c>
      <c r="AE23" s="2"/>
      <c r="AF23" s="831">
        <f t="shared" si="49"/>
        <v>0</v>
      </c>
      <c r="AG23" s="831"/>
      <c r="AH23" s="2"/>
      <c r="AI23" s="2"/>
      <c r="AJ23" s="2"/>
      <c r="AK23" s="2"/>
      <c r="AL23" s="184"/>
      <c r="AM23" s="2">
        <f t="shared" si="50"/>
        <v>0</v>
      </c>
      <c r="AN23" s="2"/>
      <c r="AO23" s="2"/>
      <c r="AP23" s="2"/>
      <c r="AQ23" s="2"/>
      <c r="AR23" s="2"/>
      <c r="AS23" s="2"/>
      <c r="AT23" s="2"/>
      <c r="AU23" s="2"/>
      <c r="AV23" s="2"/>
    </row>
    <row r="24" spans="2:48">
      <c r="B24" s="2" t="str">
        <f t="shared" si="24"/>
        <v/>
      </c>
      <c r="C24" s="2" t="str">
        <f t="shared" si="25"/>
        <v/>
      </c>
      <c r="D24" s="2" t="str">
        <f t="shared" si="26"/>
        <v/>
      </c>
      <c r="E24" s="2" t="str">
        <f t="shared" si="27"/>
        <v/>
      </c>
      <c r="F24" s="2" t="str">
        <f t="shared" si="28"/>
        <v/>
      </c>
      <c r="G24" s="2" t="str">
        <f t="shared" si="29"/>
        <v/>
      </c>
      <c r="H24" s="2">
        <f t="shared" si="30"/>
        <v>0</v>
      </c>
      <c r="I24" s="2">
        <f t="shared" si="31"/>
        <v>0</v>
      </c>
      <c r="J24" s="2">
        <f t="shared" si="32"/>
        <v>0</v>
      </c>
      <c r="K24" s="2">
        <f t="shared" si="33"/>
        <v>0</v>
      </c>
      <c r="L24" s="2">
        <f t="shared" si="34"/>
        <v>0</v>
      </c>
      <c r="M24" s="2">
        <f t="shared" si="35"/>
        <v>0</v>
      </c>
      <c r="N24" s="2"/>
      <c r="O24" s="831">
        <f t="shared" si="48"/>
        <v>0</v>
      </c>
      <c r="P24" s="831"/>
      <c r="Q24" s="2"/>
      <c r="R24" s="2"/>
      <c r="S24" s="2" t="str">
        <f t="shared" si="36"/>
        <v/>
      </c>
      <c r="T24" s="2" t="str">
        <f t="shared" si="37"/>
        <v/>
      </c>
      <c r="U24" s="2" t="str">
        <f t="shared" si="38"/>
        <v/>
      </c>
      <c r="V24" s="2" t="str">
        <f t="shared" si="39"/>
        <v/>
      </c>
      <c r="W24" s="2" t="str">
        <f t="shared" si="40"/>
        <v/>
      </c>
      <c r="X24" s="2" t="str">
        <f t="shared" si="41"/>
        <v/>
      </c>
      <c r="Y24" s="2">
        <f t="shared" si="42"/>
        <v>0</v>
      </c>
      <c r="Z24" s="2">
        <f t="shared" si="43"/>
        <v>0</v>
      </c>
      <c r="AA24" s="2">
        <f t="shared" si="44"/>
        <v>0</v>
      </c>
      <c r="AB24" s="2">
        <f t="shared" si="45"/>
        <v>0</v>
      </c>
      <c r="AC24" s="2">
        <f t="shared" si="46"/>
        <v>0</v>
      </c>
      <c r="AD24" s="2">
        <f t="shared" si="47"/>
        <v>0</v>
      </c>
      <c r="AE24" s="2"/>
      <c r="AF24" s="831">
        <f t="shared" si="49"/>
        <v>0</v>
      </c>
      <c r="AG24" s="831"/>
      <c r="AH24" s="2"/>
      <c r="AI24" s="2"/>
      <c r="AJ24" s="2"/>
      <c r="AK24" s="2"/>
      <c r="AL24" s="182"/>
      <c r="AM24" s="2">
        <f t="shared" si="50"/>
        <v>0</v>
      </c>
      <c r="AN24" s="2"/>
      <c r="AO24" s="2"/>
      <c r="AP24" s="2"/>
      <c r="AQ24" s="2"/>
      <c r="AR24" s="2"/>
      <c r="AS24" s="2"/>
      <c r="AT24" s="2"/>
      <c r="AU24" s="2"/>
      <c r="AV24" s="2"/>
    </row>
    <row r="25" spans="2:48">
      <c r="B25" s="2" t="str">
        <f t="shared" si="24"/>
        <v/>
      </c>
      <c r="C25" s="2" t="str">
        <f t="shared" si="25"/>
        <v/>
      </c>
      <c r="D25" s="2" t="str">
        <f t="shared" si="26"/>
        <v/>
      </c>
      <c r="E25" s="2" t="str">
        <f t="shared" si="27"/>
        <v/>
      </c>
      <c r="F25" s="2" t="str">
        <f t="shared" si="28"/>
        <v/>
      </c>
      <c r="G25" s="2" t="str">
        <f t="shared" si="29"/>
        <v/>
      </c>
      <c r="H25" s="2" t="str">
        <f t="shared" si="30"/>
        <v/>
      </c>
      <c r="I25" s="2">
        <f t="shared" si="31"/>
        <v>0</v>
      </c>
      <c r="J25" s="2">
        <f t="shared" si="32"/>
        <v>0</v>
      </c>
      <c r="K25" s="2">
        <f t="shared" si="33"/>
        <v>0</v>
      </c>
      <c r="L25" s="2">
        <f t="shared" si="34"/>
        <v>0</v>
      </c>
      <c r="M25" s="2">
        <f t="shared" si="35"/>
        <v>0</v>
      </c>
      <c r="N25" s="2"/>
      <c r="O25" s="831">
        <f t="shared" si="48"/>
        <v>0</v>
      </c>
      <c r="P25" s="831"/>
      <c r="Q25" s="2"/>
      <c r="R25" s="2"/>
      <c r="S25" s="2" t="str">
        <f t="shared" si="36"/>
        <v/>
      </c>
      <c r="T25" s="2" t="str">
        <f t="shared" si="37"/>
        <v/>
      </c>
      <c r="U25" s="2" t="str">
        <f t="shared" si="38"/>
        <v/>
      </c>
      <c r="V25" s="2" t="str">
        <f t="shared" si="39"/>
        <v/>
      </c>
      <c r="W25" s="2" t="str">
        <f t="shared" si="40"/>
        <v/>
      </c>
      <c r="X25" s="2" t="str">
        <f t="shared" si="41"/>
        <v/>
      </c>
      <c r="Y25" s="2" t="str">
        <f t="shared" si="42"/>
        <v/>
      </c>
      <c r="Z25" s="2">
        <f t="shared" si="43"/>
        <v>0</v>
      </c>
      <c r="AA25" s="2">
        <f t="shared" si="44"/>
        <v>0</v>
      </c>
      <c r="AB25" s="2">
        <f t="shared" si="45"/>
        <v>0</v>
      </c>
      <c r="AC25" s="2">
        <f t="shared" si="46"/>
        <v>0</v>
      </c>
      <c r="AD25" s="2">
        <f t="shared" si="47"/>
        <v>0</v>
      </c>
      <c r="AE25" s="2"/>
      <c r="AF25" s="831">
        <f t="shared" si="49"/>
        <v>0</v>
      </c>
      <c r="AG25" s="831"/>
      <c r="AH25" s="2"/>
      <c r="AI25" s="2"/>
      <c r="AJ25" s="2"/>
      <c r="AK25" s="2"/>
      <c r="AL25" s="182"/>
      <c r="AM25" s="2">
        <f t="shared" si="50"/>
        <v>0</v>
      </c>
      <c r="AN25" s="2"/>
      <c r="AO25" s="2"/>
      <c r="AP25" s="2"/>
      <c r="AQ25" s="2"/>
      <c r="AR25" s="2"/>
      <c r="AS25" s="2"/>
      <c r="AT25" s="2"/>
      <c r="AU25" s="2"/>
      <c r="AV25" s="2"/>
    </row>
    <row r="26" spans="2:48">
      <c r="B26" s="2" t="str">
        <f t="shared" si="24"/>
        <v/>
      </c>
      <c r="C26" s="2" t="str">
        <f t="shared" si="25"/>
        <v/>
      </c>
      <c r="D26" s="2" t="str">
        <f t="shared" si="26"/>
        <v/>
      </c>
      <c r="E26" s="2" t="str">
        <f t="shared" si="27"/>
        <v/>
      </c>
      <c r="F26" s="2" t="str">
        <f t="shared" si="28"/>
        <v/>
      </c>
      <c r="G26" s="2" t="str">
        <f t="shared" si="29"/>
        <v/>
      </c>
      <c r="H26" s="2" t="str">
        <f t="shared" si="30"/>
        <v/>
      </c>
      <c r="I26" s="2" t="str">
        <f t="shared" si="31"/>
        <v/>
      </c>
      <c r="J26" s="2">
        <f t="shared" si="32"/>
        <v>0</v>
      </c>
      <c r="K26" s="2">
        <f t="shared" si="33"/>
        <v>0</v>
      </c>
      <c r="L26" s="2">
        <f t="shared" si="34"/>
        <v>0</v>
      </c>
      <c r="M26" s="2">
        <f t="shared" si="35"/>
        <v>0</v>
      </c>
      <c r="N26" s="2"/>
      <c r="O26" s="831">
        <f t="shared" si="48"/>
        <v>0</v>
      </c>
      <c r="P26" s="831"/>
      <c r="Q26" s="2"/>
      <c r="R26" s="2"/>
      <c r="S26" s="2" t="str">
        <f t="shared" si="36"/>
        <v/>
      </c>
      <c r="T26" s="2" t="str">
        <f t="shared" si="37"/>
        <v/>
      </c>
      <c r="U26" s="2" t="str">
        <f t="shared" si="38"/>
        <v/>
      </c>
      <c r="V26" s="2" t="str">
        <f t="shared" si="39"/>
        <v/>
      </c>
      <c r="W26" s="2" t="str">
        <f t="shared" si="40"/>
        <v/>
      </c>
      <c r="X26" s="2" t="str">
        <f t="shared" si="41"/>
        <v/>
      </c>
      <c r="Y26" s="2" t="str">
        <f t="shared" si="42"/>
        <v/>
      </c>
      <c r="Z26" s="2" t="str">
        <f t="shared" si="43"/>
        <v/>
      </c>
      <c r="AA26" s="2">
        <f t="shared" si="44"/>
        <v>0</v>
      </c>
      <c r="AB26" s="2">
        <f t="shared" si="45"/>
        <v>0</v>
      </c>
      <c r="AC26" s="2">
        <f t="shared" si="46"/>
        <v>0</v>
      </c>
      <c r="AD26" s="2">
        <f t="shared" si="47"/>
        <v>0</v>
      </c>
      <c r="AE26" s="2"/>
      <c r="AF26" s="831">
        <f t="shared" si="49"/>
        <v>0</v>
      </c>
      <c r="AG26" s="831"/>
      <c r="AH26" s="2"/>
      <c r="AI26" s="2"/>
      <c r="AJ26" s="2"/>
      <c r="AK26" s="2"/>
      <c r="AL26" s="182"/>
      <c r="AM26" s="2">
        <f t="shared" si="50"/>
        <v>0</v>
      </c>
      <c r="AN26" s="2"/>
      <c r="AO26" s="2"/>
      <c r="AP26" s="2"/>
      <c r="AQ26" s="2"/>
      <c r="AR26" s="2"/>
      <c r="AS26" s="2"/>
      <c r="AT26" s="2"/>
      <c r="AU26" s="2"/>
      <c r="AV26" s="2"/>
    </row>
    <row r="27" spans="2:48">
      <c r="B27" s="2" t="str">
        <f t="shared" si="24"/>
        <v/>
      </c>
      <c r="C27" s="2" t="str">
        <f t="shared" si="25"/>
        <v/>
      </c>
      <c r="D27" s="2" t="str">
        <f t="shared" si="26"/>
        <v/>
      </c>
      <c r="E27" s="2" t="str">
        <f t="shared" si="27"/>
        <v/>
      </c>
      <c r="F27" s="2" t="str">
        <f t="shared" si="28"/>
        <v/>
      </c>
      <c r="G27" s="2" t="str">
        <f t="shared" si="29"/>
        <v/>
      </c>
      <c r="H27" s="2" t="str">
        <f t="shared" si="30"/>
        <v/>
      </c>
      <c r="I27" s="2" t="str">
        <f t="shared" si="31"/>
        <v/>
      </c>
      <c r="J27" s="2" t="str">
        <f t="shared" si="32"/>
        <v/>
      </c>
      <c r="K27" s="2">
        <f t="shared" si="33"/>
        <v>0</v>
      </c>
      <c r="L27" s="2">
        <f t="shared" si="34"/>
        <v>0</v>
      </c>
      <c r="M27" s="2">
        <f t="shared" si="35"/>
        <v>0</v>
      </c>
      <c r="N27" s="2"/>
      <c r="O27" s="831">
        <f t="shared" si="48"/>
        <v>0</v>
      </c>
      <c r="P27" s="831"/>
      <c r="Q27" s="2"/>
      <c r="R27" s="2"/>
      <c r="S27" s="2" t="str">
        <f t="shared" si="36"/>
        <v/>
      </c>
      <c r="T27" s="2" t="str">
        <f t="shared" si="37"/>
        <v/>
      </c>
      <c r="U27" s="2" t="str">
        <f t="shared" si="38"/>
        <v/>
      </c>
      <c r="V27" s="2" t="str">
        <f t="shared" si="39"/>
        <v/>
      </c>
      <c r="W27" s="2" t="str">
        <f t="shared" si="40"/>
        <v/>
      </c>
      <c r="X27" s="2" t="str">
        <f t="shared" si="41"/>
        <v/>
      </c>
      <c r="Y27" s="2" t="str">
        <f t="shared" si="42"/>
        <v/>
      </c>
      <c r="Z27" s="2" t="str">
        <f t="shared" si="43"/>
        <v/>
      </c>
      <c r="AA27" s="2" t="str">
        <f t="shared" si="44"/>
        <v/>
      </c>
      <c r="AB27" s="2">
        <f t="shared" si="45"/>
        <v>0</v>
      </c>
      <c r="AC27" s="2">
        <f t="shared" si="46"/>
        <v>0</v>
      </c>
      <c r="AD27" s="2">
        <f t="shared" si="47"/>
        <v>0</v>
      </c>
      <c r="AE27" s="2"/>
      <c r="AF27" s="831">
        <f t="shared" si="49"/>
        <v>0</v>
      </c>
      <c r="AG27" s="831"/>
      <c r="AH27" s="2"/>
      <c r="AI27" s="2"/>
      <c r="AJ27" s="2"/>
      <c r="AK27" s="2"/>
      <c r="AL27" s="182"/>
      <c r="AM27" s="2">
        <f t="shared" si="50"/>
        <v>0</v>
      </c>
      <c r="AN27" s="2"/>
      <c r="AO27" s="2"/>
      <c r="AP27" s="2"/>
      <c r="AQ27" s="2"/>
      <c r="AR27" s="2"/>
      <c r="AS27" s="2"/>
      <c r="AT27" s="2"/>
      <c r="AU27" s="2"/>
      <c r="AV27" s="2"/>
    </row>
    <row r="28" spans="2:48">
      <c r="B28" s="2" t="str">
        <f t="shared" si="24"/>
        <v/>
      </c>
      <c r="C28" s="2" t="str">
        <f t="shared" si="25"/>
        <v/>
      </c>
      <c r="D28" s="2" t="str">
        <f t="shared" si="26"/>
        <v/>
      </c>
      <c r="E28" s="2" t="str">
        <f t="shared" si="27"/>
        <v/>
      </c>
      <c r="F28" s="2" t="str">
        <f t="shared" si="28"/>
        <v/>
      </c>
      <c r="G28" s="2" t="str">
        <f t="shared" si="29"/>
        <v/>
      </c>
      <c r="H28" s="2" t="str">
        <f t="shared" si="30"/>
        <v/>
      </c>
      <c r="I28" s="2" t="str">
        <f t="shared" si="31"/>
        <v/>
      </c>
      <c r="J28" s="2" t="str">
        <f t="shared" si="32"/>
        <v/>
      </c>
      <c r="K28" s="2" t="str">
        <f t="shared" si="33"/>
        <v/>
      </c>
      <c r="L28" s="2">
        <f t="shared" si="34"/>
        <v>0</v>
      </c>
      <c r="M28" s="2">
        <f t="shared" si="35"/>
        <v>0</v>
      </c>
      <c r="N28" s="2"/>
      <c r="O28" s="831">
        <f t="shared" si="48"/>
        <v>0</v>
      </c>
      <c r="P28" s="831"/>
      <c r="Q28" s="2"/>
      <c r="R28" s="2"/>
      <c r="S28" s="2" t="str">
        <f t="shared" si="36"/>
        <v/>
      </c>
      <c r="T28" s="2" t="str">
        <f t="shared" si="37"/>
        <v/>
      </c>
      <c r="U28" s="2" t="str">
        <f t="shared" si="38"/>
        <v/>
      </c>
      <c r="V28" s="2" t="str">
        <f t="shared" si="39"/>
        <v/>
      </c>
      <c r="W28" s="2" t="str">
        <f t="shared" si="40"/>
        <v/>
      </c>
      <c r="X28" s="2" t="str">
        <f t="shared" si="41"/>
        <v/>
      </c>
      <c r="Y28" s="2" t="str">
        <f t="shared" si="42"/>
        <v/>
      </c>
      <c r="Z28" s="2" t="str">
        <f t="shared" si="43"/>
        <v/>
      </c>
      <c r="AA28" s="2" t="str">
        <f t="shared" si="44"/>
        <v/>
      </c>
      <c r="AB28" s="2" t="str">
        <f t="shared" si="45"/>
        <v/>
      </c>
      <c r="AC28" s="2">
        <f t="shared" si="46"/>
        <v>0</v>
      </c>
      <c r="AD28" s="2">
        <f t="shared" si="47"/>
        <v>0</v>
      </c>
      <c r="AE28" s="2"/>
      <c r="AF28" s="831">
        <f t="shared" si="49"/>
        <v>0</v>
      </c>
      <c r="AG28" s="831"/>
      <c r="AH28" s="2"/>
      <c r="AI28" s="2"/>
      <c r="AJ28" s="2"/>
      <c r="AK28" s="2"/>
      <c r="AL28" s="182"/>
      <c r="AM28" s="2">
        <f t="shared" si="50"/>
        <v>0</v>
      </c>
      <c r="AN28" s="2"/>
      <c r="AO28" s="2"/>
      <c r="AP28" s="2"/>
      <c r="AQ28" s="2"/>
      <c r="AR28" s="2"/>
      <c r="AS28" s="2"/>
      <c r="AT28" s="2"/>
      <c r="AU28" s="2"/>
      <c r="AV28" s="2"/>
    </row>
    <row r="29" spans="2:48">
      <c r="B29" s="2" t="str">
        <f t="shared" si="24"/>
        <v/>
      </c>
      <c r="C29" s="2" t="str">
        <f t="shared" si="25"/>
        <v/>
      </c>
      <c r="D29" s="2" t="str">
        <f t="shared" si="26"/>
        <v/>
      </c>
      <c r="E29" s="2" t="str">
        <f t="shared" si="27"/>
        <v/>
      </c>
      <c r="F29" s="2" t="str">
        <f t="shared" si="28"/>
        <v/>
      </c>
      <c r="G29" s="2" t="str">
        <f t="shared" si="29"/>
        <v/>
      </c>
      <c r="H29" s="2" t="str">
        <f t="shared" si="30"/>
        <v/>
      </c>
      <c r="I29" s="2" t="str">
        <f t="shared" si="31"/>
        <v/>
      </c>
      <c r="J29" s="2" t="str">
        <f t="shared" si="32"/>
        <v/>
      </c>
      <c r="K29" s="2" t="str">
        <f t="shared" si="33"/>
        <v/>
      </c>
      <c r="L29" s="2" t="str">
        <f t="shared" si="34"/>
        <v/>
      </c>
      <c r="M29" s="2">
        <f t="shared" si="35"/>
        <v>0</v>
      </c>
      <c r="N29" s="2"/>
      <c r="O29" s="831">
        <f>COUNTIF(B29:M29,"③")*3+SUM(B29:M29)</f>
        <v>0</v>
      </c>
      <c r="P29" s="831"/>
      <c r="Q29" s="2"/>
      <c r="R29" s="2"/>
      <c r="S29" s="2" t="str">
        <f t="shared" si="36"/>
        <v/>
      </c>
      <c r="T29" s="2" t="str">
        <f t="shared" si="37"/>
        <v/>
      </c>
      <c r="U29" s="2" t="str">
        <f t="shared" si="38"/>
        <v/>
      </c>
      <c r="V29" s="2" t="str">
        <f t="shared" si="39"/>
        <v/>
      </c>
      <c r="W29" s="2" t="str">
        <f t="shared" si="40"/>
        <v/>
      </c>
      <c r="X29" s="2" t="str">
        <f t="shared" si="41"/>
        <v/>
      </c>
      <c r="Y29" s="2" t="str">
        <f t="shared" si="42"/>
        <v/>
      </c>
      <c r="Z29" s="2" t="str">
        <f t="shared" si="43"/>
        <v/>
      </c>
      <c r="AA29" s="2" t="str">
        <f t="shared" si="44"/>
        <v/>
      </c>
      <c r="AB29" s="2" t="str">
        <f t="shared" si="45"/>
        <v/>
      </c>
      <c r="AC29" s="2" t="str">
        <f t="shared" si="46"/>
        <v/>
      </c>
      <c r="AD29" s="2">
        <f t="shared" si="47"/>
        <v>0</v>
      </c>
      <c r="AE29" s="2"/>
      <c r="AF29" s="831">
        <f>COUNTIF(S29:AD29,"③")*3+SUM(S29:AD29)</f>
        <v>0</v>
      </c>
      <c r="AG29" s="831"/>
      <c r="AH29" s="2"/>
      <c r="AI29" s="2"/>
      <c r="AJ29" s="2"/>
      <c r="AK29" s="2"/>
      <c r="AL29" s="182"/>
      <c r="AM29" s="2">
        <f t="shared" si="50"/>
        <v>0</v>
      </c>
      <c r="AN29" s="2"/>
      <c r="AO29" s="2"/>
      <c r="AP29" s="2"/>
      <c r="AQ29" s="2"/>
      <c r="AR29" s="2"/>
      <c r="AS29" s="2"/>
      <c r="AT29" s="2"/>
      <c r="AU29" s="2"/>
      <c r="AV29" s="2"/>
    </row>
    <row r="30" spans="2:4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8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2:4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8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2:4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8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38:38">
      <c r="AL33" s="182"/>
    </row>
    <row r="34" spans="38:38">
      <c r="AL34" s="182"/>
    </row>
    <row r="35" spans="38:38">
      <c r="AL35" s="182"/>
    </row>
    <row r="36" spans="38:38">
      <c r="AL36" s="182"/>
    </row>
    <row r="37" spans="38:38">
      <c r="AL37" s="182"/>
    </row>
    <row r="38" spans="38:38">
      <c r="AL38" s="182"/>
    </row>
    <row r="39" spans="38:38">
      <c r="AL39" s="182"/>
    </row>
    <row r="40" spans="38:38">
      <c r="AL40" s="182"/>
    </row>
    <row r="41" spans="38:38">
      <c r="AL41" s="182"/>
    </row>
    <row r="43" spans="38:38">
      <c r="AL43" s="180"/>
    </row>
    <row r="44" spans="38:38">
      <c r="AL44" s="2"/>
    </row>
    <row r="45" spans="38:38">
      <c r="AL45" s="182"/>
    </row>
    <row r="46" spans="38:38">
      <c r="AL46" s="182"/>
    </row>
    <row r="47" spans="38:38">
      <c r="AL47" s="182"/>
    </row>
    <row r="48" spans="38:38">
      <c r="AL48" s="182"/>
    </row>
    <row r="49" spans="38:38">
      <c r="AL49" s="182"/>
    </row>
    <row r="50" spans="38:38">
      <c r="AL50" s="182"/>
    </row>
    <row r="51" spans="38:38">
      <c r="AL51" s="182"/>
    </row>
    <row r="52" spans="38:38">
      <c r="AL52" s="182"/>
    </row>
    <row r="53" spans="38:38">
      <c r="AL53" s="182"/>
    </row>
    <row r="54" spans="38:38">
      <c r="AL54" s="182"/>
    </row>
    <row r="55" spans="38:38">
      <c r="AL55" s="182"/>
    </row>
    <row r="56" spans="38:38">
      <c r="AL56" s="182"/>
    </row>
  </sheetData>
  <mergeCells count="36">
    <mergeCell ref="AF25:AG25"/>
    <mergeCell ref="AF27:AG27"/>
    <mergeCell ref="O28:P28"/>
    <mergeCell ref="AF28:AG28"/>
    <mergeCell ref="O29:P29"/>
    <mergeCell ref="AF29:AG29"/>
    <mergeCell ref="O27:P27"/>
    <mergeCell ref="AI2:AK2"/>
    <mergeCell ref="O26:P26"/>
    <mergeCell ref="AF26:AG26"/>
    <mergeCell ref="AF19:AG19"/>
    <mergeCell ref="O20:P20"/>
    <mergeCell ref="AF20:AG20"/>
    <mergeCell ref="O21:P21"/>
    <mergeCell ref="AF21:AG21"/>
    <mergeCell ref="O22:P22"/>
    <mergeCell ref="AF22:AG22"/>
    <mergeCell ref="O23:P23"/>
    <mergeCell ref="O19:P19"/>
    <mergeCell ref="AF23:AG23"/>
    <mergeCell ref="O24:P24"/>
    <mergeCell ref="AF24:AG24"/>
    <mergeCell ref="O25:P25"/>
    <mergeCell ref="O18:P18"/>
    <mergeCell ref="AF18:AG18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honeticPr fontId="5"/>
  <pageMargins left="0" right="0" top="0.59055118110236227" bottom="0.59055118110236227" header="0" footer="0"/>
  <pageSetup paperSize="9" scale="97" fitToHeight="2" orientation="portrait" horizontalDpi="360" verticalDpi="36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97"/>
  <sheetViews>
    <sheetView showGridLines="0" view="pageBreakPreview" topLeftCell="A94" zoomScaleNormal="90" zoomScaleSheetLayoutView="100" workbookViewId="0">
      <selection activeCell="M30" sqref="M30"/>
    </sheetView>
  </sheetViews>
  <sheetFormatPr defaultRowHeight="13.2"/>
  <cols>
    <col min="1" max="1" width="1.44140625" customWidth="1"/>
    <col min="2" max="2" width="3.44140625" customWidth="1"/>
    <col min="3" max="3" width="11.88671875" customWidth="1"/>
    <col min="4" max="4" width="3.33203125" customWidth="1"/>
    <col min="5" max="5" width="6.44140625" customWidth="1"/>
    <col min="6" max="6" width="0.88671875" customWidth="1"/>
    <col min="7" max="8" width="6.44140625" customWidth="1"/>
    <col min="9" max="9" width="0.88671875" customWidth="1"/>
    <col min="10" max="11" width="6.44140625" customWidth="1"/>
    <col min="12" max="12" width="0.88671875" customWidth="1"/>
    <col min="13" max="14" width="6.44140625" customWidth="1"/>
    <col min="15" max="15" width="0.88671875" customWidth="1"/>
    <col min="16" max="17" width="6.44140625" customWidth="1"/>
    <col min="18" max="18" width="0.88671875" customWidth="1"/>
    <col min="19" max="20" width="6.44140625" customWidth="1"/>
    <col min="21" max="21" width="0.88671875" customWidth="1"/>
    <col min="22" max="22" width="6.44140625" customWidth="1"/>
    <col min="23" max="23" width="9.109375" bestFit="1" customWidth="1"/>
    <col min="24" max="24" width="0.77734375" customWidth="1"/>
  </cols>
  <sheetData>
    <row r="1" spans="2:23" ht="14.4">
      <c r="D1" s="1" t="s">
        <v>122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3.8" thickBot="1">
      <c r="R2" s="828">
        <v>46089</v>
      </c>
      <c r="S2" s="828"/>
      <c r="T2" s="828"/>
      <c r="U2" s="828"/>
      <c r="V2" s="828"/>
      <c r="W2" s="2" t="s">
        <v>218</v>
      </c>
    </row>
    <row r="3" spans="2:23" ht="13.8" thickBot="1">
      <c r="B3" s="280" t="s">
        <v>34</v>
      </c>
      <c r="C3" s="281" t="s">
        <v>35</v>
      </c>
      <c r="D3" s="282"/>
      <c r="E3" s="860" t="s">
        <v>123</v>
      </c>
      <c r="F3" s="873"/>
      <c r="G3" s="874"/>
      <c r="H3" s="860" t="s">
        <v>37</v>
      </c>
      <c r="I3" s="873"/>
      <c r="J3" s="873"/>
      <c r="K3" s="863" t="s">
        <v>38</v>
      </c>
      <c r="L3" s="873"/>
      <c r="M3" s="875"/>
      <c r="N3" s="861" t="s">
        <v>39</v>
      </c>
      <c r="O3" s="873"/>
      <c r="P3" s="873"/>
      <c r="Q3" s="863" t="s">
        <v>124</v>
      </c>
      <c r="R3" s="873"/>
      <c r="S3" s="875"/>
      <c r="T3" s="861" t="s">
        <v>125</v>
      </c>
      <c r="U3" s="873"/>
      <c r="V3" s="876"/>
      <c r="W3" s="288"/>
    </row>
    <row r="4" spans="2:23" ht="15" customHeight="1">
      <c r="B4" s="289"/>
      <c r="C4" s="290" t="s">
        <v>126</v>
      </c>
      <c r="D4" s="291" t="s">
        <v>15</v>
      </c>
      <c r="E4" s="292" t="s">
        <v>47</v>
      </c>
      <c r="F4" s="293" t="s">
        <v>12</v>
      </c>
      <c r="G4" s="294" t="s">
        <v>43</v>
      </c>
      <c r="H4" s="293" t="s">
        <v>41</v>
      </c>
      <c r="I4" s="293" t="s">
        <v>12</v>
      </c>
      <c r="J4" s="293" t="s">
        <v>42</v>
      </c>
      <c r="K4" s="295" t="s">
        <v>127</v>
      </c>
      <c r="L4" s="296" t="s">
        <v>12</v>
      </c>
      <c r="M4" s="297" t="s">
        <v>128</v>
      </c>
      <c r="N4" s="298" t="s">
        <v>129</v>
      </c>
      <c r="O4" s="298" t="s">
        <v>12</v>
      </c>
      <c r="P4" s="298" t="s">
        <v>130</v>
      </c>
      <c r="Q4" s="299" t="s">
        <v>131</v>
      </c>
      <c r="R4" s="300" t="s">
        <v>12</v>
      </c>
      <c r="S4" s="297" t="s">
        <v>45</v>
      </c>
      <c r="T4" s="301" t="s">
        <v>54</v>
      </c>
      <c r="U4" s="301" t="s">
        <v>12</v>
      </c>
      <c r="V4" s="302" t="s">
        <v>13</v>
      </c>
      <c r="W4" s="303"/>
    </row>
    <row r="5" spans="2:23" ht="15" customHeight="1">
      <c r="B5" s="304">
        <v>1</v>
      </c>
      <c r="C5" s="305" t="s">
        <v>132</v>
      </c>
      <c r="D5" s="306" t="s">
        <v>50</v>
      </c>
      <c r="E5" s="307"/>
      <c r="F5" s="308" t="s">
        <v>12</v>
      </c>
      <c r="G5" s="309"/>
      <c r="H5" s="308"/>
      <c r="I5" s="308" t="s">
        <v>12</v>
      </c>
      <c r="J5" s="308"/>
      <c r="K5" s="310"/>
      <c r="L5" s="311" t="s">
        <v>12</v>
      </c>
      <c r="M5" s="312"/>
      <c r="N5" s="311"/>
      <c r="O5" s="311" t="s">
        <v>12</v>
      </c>
      <c r="P5" s="311"/>
      <c r="Q5" s="310"/>
      <c r="R5" s="311" t="s">
        <v>12</v>
      </c>
      <c r="S5" s="312"/>
      <c r="T5" s="313"/>
      <c r="U5" s="313" t="s">
        <v>12</v>
      </c>
      <c r="V5" s="314"/>
      <c r="W5" s="315"/>
    </row>
    <row r="6" spans="2:23" ht="15" customHeight="1">
      <c r="B6" s="304"/>
      <c r="C6" s="305" t="s">
        <v>13</v>
      </c>
      <c r="D6" s="316" t="s">
        <v>52</v>
      </c>
      <c r="E6" s="877" t="s">
        <v>41</v>
      </c>
      <c r="F6" s="878"/>
      <c r="G6" s="879"/>
      <c r="H6" s="878" t="s">
        <v>133</v>
      </c>
      <c r="I6" s="878"/>
      <c r="J6" s="878"/>
      <c r="K6" s="840" t="s">
        <v>134</v>
      </c>
      <c r="L6" s="820"/>
      <c r="M6" s="841"/>
      <c r="N6" s="820" t="s">
        <v>135</v>
      </c>
      <c r="O6" s="868"/>
      <c r="P6" s="868"/>
      <c r="Q6" s="840" t="s">
        <v>82</v>
      </c>
      <c r="R6" s="820"/>
      <c r="S6" s="841"/>
      <c r="T6" s="820" t="s">
        <v>136</v>
      </c>
      <c r="U6" s="868"/>
      <c r="V6" s="869"/>
      <c r="W6" s="315" t="s">
        <v>137</v>
      </c>
    </row>
    <row r="7" spans="2:23" ht="15" customHeight="1" thickBot="1">
      <c r="B7" s="323"/>
      <c r="C7" s="324" t="s">
        <v>16</v>
      </c>
      <c r="D7" s="325" t="s">
        <v>53</v>
      </c>
      <c r="E7" s="888" t="s">
        <v>42</v>
      </c>
      <c r="F7" s="889"/>
      <c r="G7" s="890"/>
      <c r="H7" s="889" t="s">
        <v>79</v>
      </c>
      <c r="I7" s="889"/>
      <c r="J7" s="889"/>
      <c r="K7" s="851" t="s">
        <v>138</v>
      </c>
      <c r="L7" s="852"/>
      <c r="M7" s="853"/>
      <c r="N7" s="852" t="s">
        <v>139</v>
      </c>
      <c r="O7" s="886"/>
      <c r="P7" s="886"/>
      <c r="Q7" s="851" t="s">
        <v>140</v>
      </c>
      <c r="R7" s="852"/>
      <c r="S7" s="853"/>
      <c r="T7" s="852" t="s">
        <v>113</v>
      </c>
      <c r="U7" s="886"/>
      <c r="V7" s="887"/>
      <c r="W7" s="328"/>
    </row>
    <row r="8" spans="2:23" ht="15" customHeight="1" thickBot="1">
      <c r="B8" s="329" t="s">
        <v>34</v>
      </c>
      <c r="C8" s="330" t="s">
        <v>35</v>
      </c>
      <c r="D8" s="282"/>
      <c r="E8" s="860" t="s">
        <v>141</v>
      </c>
      <c r="F8" s="873"/>
      <c r="G8" s="874"/>
      <c r="H8" s="860" t="s">
        <v>142</v>
      </c>
      <c r="I8" s="873"/>
      <c r="J8" s="873"/>
      <c r="K8" s="863" t="s">
        <v>143</v>
      </c>
      <c r="L8" s="873"/>
      <c r="M8" s="875"/>
      <c r="N8" s="286"/>
      <c r="O8" s="286"/>
      <c r="P8" s="286"/>
      <c r="Q8" s="285"/>
      <c r="R8" s="286"/>
      <c r="S8" s="331"/>
      <c r="T8" s="286"/>
      <c r="U8" s="286"/>
      <c r="V8" s="332"/>
      <c r="W8" s="288"/>
    </row>
    <row r="9" spans="2:23" ht="15" customHeight="1">
      <c r="B9" s="323"/>
      <c r="C9" s="333" t="s">
        <v>126</v>
      </c>
      <c r="D9" s="334" t="s">
        <v>15</v>
      </c>
      <c r="E9" s="293" t="s">
        <v>144</v>
      </c>
      <c r="F9" s="293" t="s">
        <v>12</v>
      </c>
      <c r="G9" s="293" t="s">
        <v>145</v>
      </c>
      <c r="H9" s="292" t="s">
        <v>46</v>
      </c>
      <c r="I9" s="293" t="s">
        <v>12</v>
      </c>
      <c r="J9" s="294" t="s">
        <v>48</v>
      </c>
      <c r="K9" s="7" t="s">
        <v>107</v>
      </c>
      <c r="L9" s="8" t="s">
        <v>12</v>
      </c>
      <c r="M9" s="41" t="s">
        <v>146</v>
      </c>
      <c r="N9" s="335"/>
      <c r="O9" s="336" t="s">
        <v>12</v>
      </c>
      <c r="P9" s="335"/>
      <c r="Q9" s="337"/>
      <c r="R9" s="336" t="s">
        <v>12</v>
      </c>
      <c r="S9" s="338"/>
      <c r="T9" s="335"/>
      <c r="U9" s="336" t="s">
        <v>12</v>
      </c>
      <c r="V9" s="339"/>
      <c r="W9" s="340"/>
    </row>
    <row r="10" spans="2:23" ht="15" customHeight="1">
      <c r="B10" s="304">
        <v>1</v>
      </c>
      <c r="C10" s="305" t="s">
        <v>147</v>
      </c>
      <c r="D10" s="306" t="s">
        <v>50</v>
      </c>
      <c r="E10" s="341"/>
      <c r="F10" s="308" t="s">
        <v>12</v>
      </c>
      <c r="G10" s="308"/>
      <c r="H10" s="307"/>
      <c r="I10" s="308" t="s">
        <v>12</v>
      </c>
      <c r="J10" s="308"/>
      <c r="K10" s="307"/>
      <c r="L10" s="308" t="s">
        <v>12</v>
      </c>
      <c r="M10" s="309"/>
      <c r="N10" s="311"/>
      <c r="O10" s="311" t="s">
        <v>12</v>
      </c>
      <c r="P10" s="311"/>
      <c r="Q10" s="310"/>
      <c r="R10" s="311" t="s">
        <v>12</v>
      </c>
      <c r="S10" s="312"/>
      <c r="T10" s="313"/>
      <c r="U10" s="313" t="s">
        <v>12</v>
      </c>
      <c r="V10" s="314"/>
      <c r="W10" s="340"/>
    </row>
    <row r="11" spans="2:23" ht="15" customHeight="1">
      <c r="B11" s="304"/>
      <c r="C11" s="305" t="s">
        <v>148</v>
      </c>
      <c r="D11" s="316" t="s">
        <v>52</v>
      </c>
      <c r="E11" s="877" t="s">
        <v>76</v>
      </c>
      <c r="F11" s="878"/>
      <c r="G11" s="879"/>
      <c r="H11" s="774" t="s">
        <v>146</v>
      </c>
      <c r="I11" s="774"/>
      <c r="J11" s="774"/>
      <c r="K11" s="877" t="s">
        <v>149</v>
      </c>
      <c r="L11" s="878"/>
      <c r="M11" s="879"/>
      <c r="N11" s="820"/>
      <c r="O11" s="868"/>
      <c r="P11" s="868"/>
      <c r="Q11" s="840"/>
      <c r="R11" s="868"/>
      <c r="S11" s="872"/>
      <c r="T11" s="820"/>
      <c r="U11" s="868"/>
      <c r="V11" s="885"/>
      <c r="W11" s="340"/>
    </row>
    <row r="12" spans="2:23" ht="15" customHeight="1" thickBot="1">
      <c r="B12" s="323"/>
      <c r="C12" s="343" t="s">
        <v>16</v>
      </c>
      <c r="D12" s="344" t="s">
        <v>53</v>
      </c>
      <c r="E12" s="888" t="s">
        <v>149</v>
      </c>
      <c r="F12" s="889"/>
      <c r="G12" s="890"/>
      <c r="H12" s="894" t="s">
        <v>107</v>
      </c>
      <c r="I12" s="894"/>
      <c r="J12" s="894"/>
      <c r="K12" s="888" t="s">
        <v>76</v>
      </c>
      <c r="L12" s="889"/>
      <c r="M12" s="890"/>
      <c r="N12" s="849"/>
      <c r="O12" s="845"/>
      <c r="P12" s="845"/>
      <c r="Q12" s="880"/>
      <c r="R12" s="845"/>
      <c r="S12" s="881"/>
      <c r="T12" s="849"/>
      <c r="U12" s="845"/>
      <c r="V12" s="850"/>
      <c r="W12" s="340"/>
    </row>
    <row r="13" spans="2:23" ht="15" customHeight="1" thickTop="1" thickBot="1">
      <c r="B13" s="329" t="s">
        <v>34</v>
      </c>
      <c r="C13" s="330" t="s">
        <v>35</v>
      </c>
      <c r="D13" s="348"/>
      <c r="E13" s="860" t="s">
        <v>150</v>
      </c>
      <c r="F13" s="861"/>
      <c r="G13" s="862"/>
      <c r="H13" s="860" t="s">
        <v>151</v>
      </c>
      <c r="I13" s="861"/>
      <c r="J13" s="861"/>
      <c r="K13" s="863" t="s">
        <v>152</v>
      </c>
      <c r="L13" s="861"/>
      <c r="M13" s="864"/>
      <c r="N13" s="861" t="s">
        <v>153</v>
      </c>
      <c r="O13" s="861"/>
      <c r="P13" s="861"/>
      <c r="Q13" s="863" t="s">
        <v>154</v>
      </c>
      <c r="R13" s="861"/>
      <c r="S13" s="864"/>
      <c r="T13" s="286"/>
      <c r="U13" s="286"/>
      <c r="V13" s="332"/>
      <c r="W13" s="288"/>
    </row>
    <row r="14" spans="2:23" ht="15" customHeight="1">
      <c r="B14" s="289"/>
      <c r="C14" s="350" t="s">
        <v>155</v>
      </c>
      <c r="D14" s="291" t="s">
        <v>15</v>
      </c>
      <c r="E14" s="351" t="s">
        <v>156</v>
      </c>
      <c r="F14" s="352" t="s">
        <v>12</v>
      </c>
      <c r="G14" s="353" t="s">
        <v>129</v>
      </c>
      <c r="H14" s="352" t="s">
        <v>44</v>
      </c>
      <c r="I14" s="352" t="s">
        <v>12</v>
      </c>
      <c r="J14" s="352" t="s">
        <v>127</v>
      </c>
      <c r="K14" s="337" t="s">
        <v>54</v>
      </c>
      <c r="L14" s="335" t="s">
        <v>12</v>
      </c>
      <c r="M14" s="338" t="s">
        <v>45</v>
      </c>
      <c r="N14" s="352" t="s">
        <v>13</v>
      </c>
      <c r="O14" s="352" t="s">
        <v>12</v>
      </c>
      <c r="P14" s="352" t="s">
        <v>131</v>
      </c>
      <c r="Q14" s="354" t="s">
        <v>130</v>
      </c>
      <c r="R14" s="355" t="s">
        <v>12</v>
      </c>
      <c r="S14" s="356" t="s">
        <v>148</v>
      </c>
      <c r="T14" s="335"/>
      <c r="U14" s="335" t="s">
        <v>12</v>
      </c>
      <c r="V14" s="357"/>
      <c r="W14" s="315"/>
    </row>
    <row r="15" spans="2:23" ht="15" customHeight="1">
      <c r="B15" s="304">
        <v>2</v>
      </c>
      <c r="C15" s="305" t="s">
        <v>157</v>
      </c>
      <c r="D15" s="306" t="s">
        <v>50</v>
      </c>
      <c r="E15" s="310"/>
      <c r="F15" s="311" t="s">
        <v>12</v>
      </c>
      <c r="G15" s="312"/>
      <c r="H15" s="311"/>
      <c r="I15" s="311" t="s">
        <v>12</v>
      </c>
      <c r="J15" s="311"/>
      <c r="K15" s="310"/>
      <c r="L15" s="311" t="s">
        <v>12</v>
      </c>
      <c r="M15" s="312"/>
      <c r="N15" s="311"/>
      <c r="O15" s="311" t="s">
        <v>12</v>
      </c>
      <c r="P15" s="311"/>
      <c r="Q15" s="337"/>
      <c r="R15" s="335"/>
      <c r="S15" s="338"/>
      <c r="T15" s="313"/>
      <c r="U15" s="313" t="s">
        <v>12</v>
      </c>
      <c r="V15" s="314"/>
      <c r="W15" s="315"/>
    </row>
    <row r="16" spans="2:23" ht="15" customHeight="1">
      <c r="B16" s="304"/>
      <c r="C16" s="305" t="s">
        <v>156</v>
      </c>
      <c r="D16" s="316" t="s">
        <v>52</v>
      </c>
      <c r="E16" s="840" t="s">
        <v>81</v>
      </c>
      <c r="F16" s="820"/>
      <c r="G16" s="841"/>
      <c r="H16" s="820" t="s">
        <v>114</v>
      </c>
      <c r="I16" s="820"/>
      <c r="J16" s="820"/>
      <c r="K16" s="840" t="s">
        <v>158</v>
      </c>
      <c r="L16" s="820"/>
      <c r="M16" s="841"/>
      <c r="N16" s="820" t="s">
        <v>159</v>
      </c>
      <c r="O16" s="820"/>
      <c r="P16" s="820"/>
      <c r="Q16" s="840" t="s">
        <v>140</v>
      </c>
      <c r="R16" s="820"/>
      <c r="S16" s="841"/>
      <c r="T16" s="313"/>
      <c r="U16" s="322"/>
      <c r="V16" s="342"/>
      <c r="W16" s="315" t="s">
        <v>160</v>
      </c>
    </row>
    <row r="17" spans="2:23" ht="15" customHeight="1" thickBot="1">
      <c r="B17" s="323"/>
      <c r="C17" s="324" t="s">
        <v>16</v>
      </c>
      <c r="D17" s="325" t="s">
        <v>53</v>
      </c>
      <c r="E17" s="851" t="s">
        <v>161</v>
      </c>
      <c r="F17" s="852"/>
      <c r="G17" s="853"/>
      <c r="H17" s="852" t="s">
        <v>134</v>
      </c>
      <c r="I17" s="852"/>
      <c r="J17" s="852"/>
      <c r="K17" s="851" t="s">
        <v>140</v>
      </c>
      <c r="L17" s="852"/>
      <c r="M17" s="853"/>
      <c r="N17" s="820" t="s">
        <v>82</v>
      </c>
      <c r="O17" s="868"/>
      <c r="P17" s="868"/>
      <c r="Q17" s="851" t="s">
        <v>24</v>
      </c>
      <c r="R17" s="852"/>
      <c r="S17" s="853"/>
      <c r="T17" s="345"/>
      <c r="U17" s="346"/>
      <c r="V17" s="347"/>
      <c r="W17" s="315"/>
    </row>
    <row r="18" spans="2:23" ht="15" customHeight="1" thickBot="1">
      <c r="B18" s="329" t="s">
        <v>34</v>
      </c>
      <c r="C18" s="330" t="s">
        <v>35</v>
      </c>
      <c r="D18" s="348"/>
      <c r="E18" s="860" t="s">
        <v>150</v>
      </c>
      <c r="F18" s="861"/>
      <c r="G18" s="862"/>
      <c r="H18" s="860" t="s">
        <v>151</v>
      </c>
      <c r="I18" s="861"/>
      <c r="J18" s="861"/>
      <c r="K18" s="863" t="s">
        <v>152</v>
      </c>
      <c r="L18" s="861"/>
      <c r="M18" s="864"/>
      <c r="N18" s="861" t="s">
        <v>153</v>
      </c>
      <c r="O18" s="861"/>
      <c r="P18" s="861"/>
      <c r="Q18" s="863"/>
      <c r="R18" s="861"/>
      <c r="S18" s="864"/>
      <c r="T18" s="286"/>
      <c r="U18" s="286"/>
      <c r="V18" s="332"/>
      <c r="W18" s="288"/>
    </row>
    <row r="19" spans="2:23" ht="15" customHeight="1">
      <c r="B19" s="289"/>
      <c r="C19" s="333" t="s">
        <v>162</v>
      </c>
      <c r="D19" s="358" t="s">
        <v>15</v>
      </c>
      <c r="E19" s="359" t="s">
        <v>163</v>
      </c>
      <c r="F19" s="301" t="s">
        <v>12</v>
      </c>
      <c r="G19" s="360" t="s">
        <v>163</v>
      </c>
      <c r="H19" s="359" t="s">
        <v>163</v>
      </c>
      <c r="I19" s="301" t="s">
        <v>12</v>
      </c>
      <c r="J19" s="301" t="s">
        <v>163</v>
      </c>
      <c r="K19" s="361" t="s">
        <v>127</v>
      </c>
      <c r="L19" s="298" t="s">
        <v>12</v>
      </c>
      <c r="M19" s="362" t="s">
        <v>156</v>
      </c>
      <c r="N19" s="301" t="s">
        <v>13</v>
      </c>
      <c r="O19" s="301" t="s">
        <v>12</v>
      </c>
      <c r="P19" s="301" t="s">
        <v>44</v>
      </c>
      <c r="Q19" s="351"/>
      <c r="R19" s="352"/>
      <c r="S19" s="353"/>
      <c r="T19" s="335"/>
      <c r="U19" s="335" t="s">
        <v>12</v>
      </c>
      <c r="V19" s="357"/>
      <c r="W19" s="315"/>
    </row>
    <row r="20" spans="2:23" ht="15" customHeight="1">
      <c r="B20" s="304">
        <v>3</v>
      </c>
      <c r="C20" s="305" t="s">
        <v>157</v>
      </c>
      <c r="D20" s="306" t="s">
        <v>50</v>
      </c>
      <c r="E20" s="363"/>
      <c r="F20" s="311" t="s">
        <v>12</v>
      </c>
      <c r="G20" s="364"/>
      <c r="H20" s="363"/>
      <c r="I20" s="311" t="s">
        <v>12</v>
      </c>
      <c r="J20" s="311"/>
      <c r="K20" s="310"/>
      <c r="L20" s="311" t="s">
        <v>12</v>
      </c>
      <c r="M20" s="312"/>
      <c r="N20" s="311"/>
      <c r="O20" s="311" t="s">
        <v>12</v>
      </c>
      <c r="P20" s="311"/>
      <c r="Q20" s="310"/>
      <c r="R20" s="311"/>
      <c r="S20" s="312"/>
      <c r="T20" s="313"/>
      <c r="U20" s="313" t="s">
        <v>12</v>
      </c>
      <c r="V20" s="314"/>
      <c r="W20" s="315"/>
    </row>
    <row r="21" spans="2:23" ht="15" customHeight="1">
      <c r="B21" s="304"/>
      <c r="C21" s="305" t="s">
        <v>156</v>
      </c>
      <c r="D21" s="316" t="s">
        <v>52</v>
      </c>
      <c r="E21" s="842" t="s">
        <v>164</v>
      </c>
      <c r="F21" s="868"/>
      <c r="G21" s="869"/>
      <c r="H21" s="842" t="s">
        <v>165</v>
      </c>
      <c r="I21" s="868"/>
      <c r="J21" s="868"/>
      <c r="K21" s="840" t="s">
        <v>81</v>
      </c>
      <c r="L21" s="820"/>
      <c r="M21" s="841"/>
      <c r="N21" s="820" t="s">
        <v>166</v>
      </c>
      <c r="O21" s="820"/>
      <c r="P21" s="820"/>
      <c r="Q21" s="320"/>
      <c r="R21" s="313"/>
      <c r="S21" s="321"/>
      <c r="T21" s="313"/>
      <c r="U21" s="313"/>
      <c r="V21" s="314"/>
      <c r="W21" s="315" t="s">
        <v>167</v>
      </c>
    </row>
    <row r="22" spans="2:23" ht="15" customHeight="1" thickBot="1">
      <c r="B22" s="323"/>
      <c r="C22" s="343" t="s">
        <v>16</v>
      </c>
      <c r="D22" s="344" t="s">
        <v>53</v>
      </c>
      <c r="E22" s="842" t="s">
        <v>168</v>
      </c>
      <c r="F22" s="868"/>
      <c r="G22" s="869"/>
      <c r="H22" s="842" t="s">
        <v>169</v>
      </c>
      <c r="I22" s="868"/>
      <c r="J22" s="868"/>
      <c r="K22" s="851" t="s">
        <v>140</v>
      </c>
      <c r="L22" s="852"/>
      <c r="M22" s="853"/>
      <c r="N22" s="852" t="s">
        <v>161</v>
      </c>
      <c r="O22" s="852"/>
      <c r="P22" s="852"/>
      <c r="Q22" s="366"/>
      <c r="R22" s="367"/>
      <c r="S22" s="368"/>
      <c r="T22" s="345"/>
      <c r="U22" s="345"/>
      <c r="V22" s="369"/>
      <c r="W22" s="315"/>
    </row>
    <row r="23" spans="2:23" ht="15" customHeight="1" thickBot="1">
      <c r="B23" s="329" t="s">
        <v>34</v>
      </c>
      <c r="C23" s="330" t="s">
        <v>35</v>
      </c>
      <c r="D23" s="348"/>
      <c r="E23" s="855" t="s">
        <v>170</v>
      </c>
      <c r="F23" s="856"/>
      <c r="G23" s="857"/>
      <c r="H23" s="855" t="s">
        <v>171</v>
      </c>
      <c r="I23" s="856"/>
      <c r="J23" s="856"/>
      <c r="K23" s="858" t="s">
        <v>172</v>
      </c>
      <c r="L23" s="856"/>
      <c r="M23" s="859"/>
      <c r="N23" s="856" t="s">
        <v>173</v>
      </c>
      <c r="O23" s="856"/>
      <c r="P23" s="856"/>
      <c r="Q23" s="858"/>
      <c r="R23" s="856"/>
      <c r="S23" s="859"/>
      <c r="T23" s="286"/>
      <c r="U23" s="286"/>
      <c r="V23" s="332"/>
      <c r="W23" s="288"/>
    </row>
    <row r="24" spans="2:23" ht="15" customHeight="1">
      <c r="B24" s="289"/>
      <c r="C24" s="333" t="s">
        <v>162</v>
      </c>
      <c r="D24" s="291" t="s">
        <v>15</v>
      </c>
      <c r="E24" s="359" t="s">
        <v>163</v>
      </c>
      <c r="F24" s="301" t="s">
        <v>12</v>
      </c>
      <c r="G24" s="360" t="s">
        <v>163</v>
      </c>
      <c r="H24" s="359" t="s">
        <v>163</v>
      </c>
      <c r="I24" s="301" t="s">
        <v>12</v>
      </c>
      <c r="J24" s="301" t="s">
        <v>163</v>
      </c>
      <c r="K24" s="370" t="s">
        <v>129</v>
      </c>
      <c r="L24" s="301" t="s">
        <v>12</v>
      </c>
      <c r="M24" s="371" t="s">
        <v>148</v>
      </c>
      <c r="N24" s="301" t="s">
        <v>128</v>
      </c>
      <c r="O24" s="301" t="s">
        <v>12</v>
      </c>
      <c r="P24" s="301" t="s">
        <v>45</v>
      </c>
      <c r="Q24" s="351"/>
      <c r="R24" s="352"/>
      <c r="S24" s="353"/>
      <c r="T24" s="335"/>
      <c r="U24" s="335"/>
      <c r="V24" s="357"/>
      <c r="W24" s="315"/>
    </row>
    <row r="25" spans="2:23" ht="15" customHeight="1">
      <c r="B25" s="304">
        <v>3</v>
      </c>
      <c r="C25" s="305" t="s">
        <v>33</v>
      </c>
      <c r="D25" s="306" t="s">
        <v>50</v>
      </c>
      <c r="E25" s="363"/>
      <c r="F25" s="311" t="s">
        <v>12</v>
      </c>
      <c r="G25" s="364"/>
      <c r="H25" s="363"/>
      <c r="I25" s="311" t="s">
        <v>12</v>
      </c>
      <c r="J25" s="311"/>
      <c r="K25" s="310"/>
      <c r="L25" s="311" t="s">
        <v>12</v>
      </c>
      <c r="M25" s="312"/>
      <c r="N25" s="311"/>
      <c r="O25" s="311" t="s">
        <v>12</v>
      </c>
      <c r="P25" s="311"/>
      <c r="Q25" s="310"/>
      <c r="R25" s="311"/>
      <c r="S25" s="312"/>
      <c r="T25" s="313"/>
      <c r="U25" s="313"/>
      <c r="V25" s="314"/>
      <c r="W25" s="315"/>
    </row>
    <row r="26" spans="2:23" ht="15" customHeight="1">
      <c r="B26" s="304"/>
      <c r="C26" s="305" t="s">
        <v>107</v>
      </c>
      <c r="D26" s="316" t="s">
        <v>52</v>
      </c>
      <c r="E26" s="842" t="s">
        <v>164</v>
      </c>
      <c r="F26" s="868"/>
      <c r="G26" s="869"/>
      <c r="H26" s="842" t="s">
        <v>165</v>
      </c>
      <c r="I26" s="868"/>
      <c r="J26" s="868"/>
      <c r="K26" s="840" t="s">
        <v>135</v>
      </c>
      <c r="L26" s="820"/>
      <c r="M26" s="841"/>
      <c r="N26" s="820" t="s">
        <v>174</v>
      </c>
      <c r="O26" s="820"/>
      <c r="P26" s="820"/>
      <c r="Q26" s="320"/>
      <c r="R26" s="313"/>
      <c r="S26" s="321"/>
      <c r="T26" s="313"/>
      <c r="U26" s="313"/>
      <c r="V26" s="314"/>
      <c r="W26" s="315"/>
    </row>
    <row r="27" spans="2:23" ht="15" customHeight="1" thickBot="1">
      <c r="B27" s="323"/>
      <c r="C27" s="343" t="s">
        <v>16</v>
      </c>
      <c r="D27" s="325" t="s">
        <v>53</v>
      </c>
      <c r="E27" s="842" t="s">
        <v>168</v>
      </c>
      <c r="F27" s="868"/>
      <c r="G27" s="869"/>
      <c r="H27" s="842" t="s">
        <v>169</v>
      </c>
      <c r="I27" s="868"/>
      <c r="J27" s="868"/>
      <c r="K27" s="851" t="s">
        <v>175</v>
      </c>
      <c r="L27" s="852"/>
      <c r="M27" s="853"/>
      <c r="N27" s="852" t="s">
        <v>176</v>
      </c>
      <c r="O27" s="852"/>
      <c r="P27" s="852"/>
      <c r="Q27" s="366"/>
      <c r="R27" s="367"/>
      <c r="S27" s="368"/>
      <c r="T27" s="345"/>
      <c r="U27" s="345"/>
      <c r="V27" s="369"/>
      <c r="W27" s="315"/>
    </row>
    <row r="28" spans="2:23" ht="15" customHeight="1" thickBot="1">
      <c r="B28" s="329" t="s">
        <v>34</v>
      </c>
      <c r="C28" s="330" t="s">
        <v>35</v>
      </c>
      <c r="D28" s="348"/>
      <c r="E28" s="855" t="s">
        <v>170</v>
      </c>
      <c r="F28" s="856"/>
      <c r="G28" s="857"/>
      <c r="H28" s="855" t="s">
        <v>171</v>
      </c>
      <c r="I28" s="856"/>
      <c r="J28" s="856"/>
      <c r="K28" s="858" t="s">
        <v>172</v>
      </c>
      <c r="L28" s="856"/>
      <c r="M28" s="859"/>
      <c r="N28" s="856" t="s">
        <v>173</v>
      </c>
      <c r="O28" s="856"/>
      <c r="P28" s="856"/>
      <c r="Q28" s="858" t="s">
        <v>177</v>
      </c>
      <c r="R28" s="856"/>
      <c r="S28" s="859"/>
      <c r="T28" s="856" t="s">
        <v>178</v>
      </c>
      <c r="U28" s="856"/>
      <c r="V28" s="857"/>
      <c r="W28" s="288"/>
    </row>
    <row r="29" spans="2:23" ht="15" customHeight="1">
      <c r="B29" s="289"/>
      <c r="C29" s="333" t="s">
        <v>162</v>
      </c>
      <c r="D29" s="291" t="s">
        <v>15</v>
      </c>
      <c r="E29" s="359" t="s">
        <v>179</v>
      </c>
      <c r="F29" s="301" t="s">
        <v>12</v>
      </c>
      <c r="G29" s="360" t="s">
        <v>180</v>
      </c>
      <c r="H29" s="359" t="s">
        <v>179</v>
      </c>
      <c r="I29" s="301" t="s">
        <v>12</v>
      </c>
      <c r="J29" s="301" t="s">
        <v>180</v>
      </c>
      <c r="K29" s="370" t="s">
        <v>179</v>
      </c>
      <c r="L29" s="301" t="s">
        <v>12</v>
      </c>
      <c r="M29" s="371" t="s">
        <v>180</v>
      </c>
      <c r="N29" s="301" t="s">
        <v>179</v>
      </c>
      <c r="O29" s="301" t="s">
        <v>12</v>
      </c>
      <c r="P29" s="301" t="s">
        <v>180</v>
      </c>
      <c r="Q29" s="370" t="s">
        <v>179</v>
      </c>
      <c r="R29" s="301" t="s">
        <v>12</v>
      </c>
      <c r="S29" s="371" t="s">
        <v>180</v>
      </c>
      <c r="T29" s="301" t="s">
        <v>130</v>
      </c>
      <c r="U29" s="301" t="s">
        <v>12</v>
      </c>
      <c r="V29" s="360" t="s">
        <v>54</v>
      </c>
      <c r="W29" s="303"/>
    </row>
    <row r="30" spans="2:23" ht="15" customHeight="1">
      <c r="B30" s="304">
        <v>3</v>
      </c>
      <c r="C30" s="305" t="s">
        <v>181</v>
      </c>
      <c r="D30" s="306" t="s">
        <v>50</v>
      </c>
      <c r="E30" s="363"/>
      <c r="F30" s="311" t="s">
        <v>12</v>
      </c>
      <c r="G30" s="364"/>
      <c r="H30" s="363"/>
      <c r="I30" s="311" t="s">
        <v>12</v>
      </c>
      <c r="J30" s="311"/>
      <c r="K30" s="310"/>
      <c r="L30" s="311" t="s">
        <v>12</v>
      </c>
      <c r="M30" s="312"/>
      <c r="N30" s="311"/>
      <c r="O30" s="311" t="s">
        <v>12</v>
      </c>
      <c r="P30" s="311"/>
      <c r="Q30" s="310"/>
      <c r="R30" s="311" t="s">
        <v>12</v>
      </c>
      <c r="S30" s="312"/>
      <c r="T30" s="311"/>
      <c r="U30" s="311" t="s">
        <v>12</v>
      </c>
      <c r="V30" s="364"/>
      <c r="W30" s="315"/>
    </row>
    <row r="31" spans="2:23" ht="15" customHeight="1">
      <c r="B31" s="304"/>
      <c r="C31" s="305" t="s">
        <v>114</v>
      </c>
      <c r="D31" s="316" t="s">
        <v>52</v>
      </c>
      <c r="E31" s="842" t="s">
        <v>164</v>
      </c>
      <c r="F31" s="868"/>
      <c r="G31" s="869"/>
      <c r="H31" s="842" t="s">
        <v>182</v>
      </c>
      <c r="I31" s="868"/>
      <c r="J31" s="868"/>
      <c r="K31" s="840" t="s">
        <v>183</v>
      </c>
      <c r="L31" s="868"/>
      <c r="M31" s="872"/>
      <c r="N31" s="820" t="s">
        <v>184</v>
      </c>
      <c r="O31" s="868"/>
      <c r="P31" s="868"/>
      <c r="Q31" s="840" t="s">
        <v>138</v>
      </c>
      <c r="R31" s="868"/>
      <c r="S31" s="872"/>
      <c r="T31" s="820" t="s">
        <v>185</v>
      </c>
      <c r="U31" s="868"/>
      <c r="V31" s="869"/>
      <c r="W31" s="315"/>
    </row>
    <row r="32" spans="2:23" ht="15" customHeight="1" thickBot="1">
      <c r="B32" s="323"/>
      <c r="C32" s="343" t="s">
        <v>16</v>
      </c>
      <c r="D32" s="325" t="s">
        <v>53</v>
      </c>
      <c r="E32" s="842" t="s">
        <v>168</v>
      </c>
      <c r="F32" s="868"/>
      <c r="G32" s="869"/>
      <c r="H32" s="842" t="s">
        <v>186</v>
      </c>
      <c r="I32" s="868"/>
      <c r="J32" s="868"/>
      <c r="K32" s="840" t="s">
        <v>187</v>
      </c>
      <c r="L32" s="868"/>
      <c r="M32" s="872"/>
      <c r="N32" s="820" t="s">
        <v>185</v>
      </c>
      <c r="O32" s="868"/>
      <c r="P32" s="868"/>
      <c r="Q32" s="840" t="s">
        <v>82</v>
      </c>
      <c r="R32" s="868"/>
      <c r="S32" s="872"/>
      <c r="T32" s="820" t="s">
        <v>184</v>
      </c>
      <c r="U32" s="868"/>
      <c r="V32" s="869"/>
      <c r="W32" s="328"/>
    </row>
    <row r="33" spans="2:23" ht="15" customHeight="1" thickBot="1">
      <c r="B33" s="329" t="s">
        <v>34</v>
      </c>
      <c r="C33" s="330" t="s">
        <v>35</v>
      </c>
      <c r="D33" s="348"/>
      <c r="E33" s="870" t="s">
        <v>188</v>
      </c>
      <c r="F33" s="866"/>
      <c r="G33" s="871"/>
      <c r="H33" s="870" t="s">
        <v>189</v>
      </c>
      <c r="I33" s="866"/>
      <c r="J33" s="866"/>
      <c r="K33" s="865" t="s">
        <v>190</v>
      </c>
      <c r="L33" s="866"/>
      <c r="M33" s="867"/>
      <c r="N33" s="866" t="s">
        <v>191</v>
      </c>
      <c r="O33" s="866"/>
      <c r="P33" s="866"/>
      <c r="Q33" s="865" t="s">
        <v>192</v>
      </c>
      <c r="R33" s="866"/>
      <c r="S33" s="867"/>
      <c r="T33" s="286"/>
      <c r="U33" s="286"/>
      <c r="V33" s="332"/>
      <c r="W33" s="288"/>
    </row>
    <row r="34" spans="2:23" ht="15" customHeight="1">
      <c r="B34" s="289"/>
      <c r="C34" s="350" t="s">
        <v>193</v>
      </c>
      <c r="D34" s="291" t="s">
        <v>15</v>
      </c>
      <c r="E34" s="351" t="s">
        <v>148</v>
      </c>
      <c r="F34" s="352" t="s">
        <v>12</v>
      </c>
      <c r="G34" s="353" t="s">
        <v>44</v>
      </c>
      <c r="H34" s="352" t="s">
        <v>129</v>
      </c>
      <c r="I34" s="352" t="s">
        <v>12</v>
      </c>
      <c r="J34" s="352" t="s">
        <v>127</v>
      </c>
      <c r="K34" s="351" t="s">
        <v>128</v>
      </c>
      <c r="L34" s="352" t="s">
        <v>12</v>
      </c>
      <c r="M34" s="353" t="s">
        <v>156</v>
      </c>
      <c r="N34" s="352" t="s">
        <v>13</v>
      </c>
      <c r="O34" s="352" t="s">
        <v>12</v>
      </c>
      <c r="P34" s="352" t="s">
        <v>130</v>
      </c>
      <c r="Q34" s="351" t="s">
        <v>131</v>
      </c>
      <c r="R34" s="352" t="s">
        <v>12</v>
      </c>
      <c r="S34" s="353" t="s">
        <v>54</v>
      </c>
      <c r="T34" s="335"/>
      <c r="U34" s="335" t="s">
        <v>12</v>
      </c>
      <c r="V34" s="357"/>
      <c r="W34" s="315"/>
    </row>
    <row r="35" spans="2:23" ht="15" customHeight="1">
      <c r="B35" s="304">
        <v>4</v>
      </c>
      <c r="C35" s="305" t="s">
        <v>194</v>
      </c>
      <c r="D35" s="306" t="s">
        <v>50</v>
      </c>
      <c r="E35" s="310"/>
      <c r="F35" s="311" t="s">
        <v>12</v>
      </c>
      <c r="G35" s="312"/>
      <c r="H35" s="311"/>
      <c r="I35" s="311" t="s">
        <v>12</v>
      </c>
      <c r="J35" s="311"/>
      <c r="K35" s="310"/>
      <c r="L35" s="311" t="s">
        <v>12</v>
      </c>
      <c r="M35" s="312"/>
      <c r="N35" s="311"/>
      <c r="O35" s="311" t="s">
        <v>12</v>
      </c>
      <c r="P35" s="311"/>
      <c r="Q35" s="310"/>
      <c r="R35" s="311" t="s">
        <v>12</v>
      </c>
      <c r="S35" s="312"/>
      <c r="T35" s="313"/>
      <c r="U35" s="313" t="s">
        <v>12</v>
      </c>
      <c r="V35" s="314"/>
      <c r="W35" s="315"/>
    </row>
    <row r="36" spans="2:23" ht="15" customHeight="1">
      <c r="B36" s="304"/>
      <c r="C36" s="305" t="s">
        <v>129</v>
      </c>
      <c r="D36" s="316" t="s">
        <v>52</v>
      </c>
      <c r="E36" s="840" t="s">
        <v>161</v>
      </c>
      <c r="F36" s="820"/>
      <c r="G36" s="841"/>
      <c r="H36" s="820" t="s">
        <v>195</v>
      </c>
      <c r="I36" s="820"/>
      <c r="J36" s="820"/>
      <c r="K36" s="840" t="s">
        <v>138</v>
      </c>
      <c r="L36" s="820"/>
      <c r="M36" s="841"/>
      <c r="N36" s="820" t="s">
        <v>196</v>
      </c>
      <c r="O36" s="820"/>
      <c r="P36" s="820"/>
      <c r="Q36" s="840" t="s">
        <v>140</v>
      </c>
      <c r="R36" s="868"/>
      <c r="S36" s="872"/>
      <c r="T36" s="313"/>
      <c r="U36" s="313"/>
      <c r="V36" s="314"/>
      <c r="W36" s="315" t="s">
        <v>197</v>
      </c>
    </row>
    <row r="37" spans="2:23" ht="15" customHeight="1" thickBot="1">
      <c r="B37" s="323"/>
      <c r="C37" s="324" t="s">
        <v>16</v>
      </c>
      <c r="D37" s="325" t="s">
        <v>53</v>
      </c>
      <c r="E37" s="851" t="s">
        <v>134</v>
      </c>
      <c r="F37" s="852"/>
      <c r="G37" s="853"/>
      <c r="H37" s="852" t="s">
        <v>176</v>
      </c>
      <c r="I37" s="852"/>
      <c r="J37" s="852"/>
      <c r="K37" s="851" t="s">
        <v>140</v>
      </c>
      <c r="L37" s="852"/>
      <c r="M37" s="853"/>
      <c r="N37" s="852" t="s">
        <v>175</v>
      </c>
      <c r="O37" s="852"/>
      <c r="P37" s="852"/>
      <c r="Q37" s="840" t="s">
        <v>138</v>
      </c>
      <c r="R37" s="868"/>
      <c r="S37" s="872"/>
      <c r="T37" s="345"/>
      <c r="U37" s="345"/>
      <c r="V37" s="369"/>
      <c r="W37" s="315"/>
    </row>
    <row r="38" spans="2:23" ht="15" customHeight="1" thickBot="1">
      <c r="B38" s="329" t="s">
        <v>34</v>
      </c>
      <c r="C38" s="330" t="s">
        <v>35</v>
      </c>
      <c r="D38" s="348"/>
      <c r="E38" s="855" t="s">
        <v>170</v>
      </c>
      <c r="F38" s="856"/>
      <c r="G38" s="857"/>
      <c r="H38" s="855" t="s">
        <v>171</v>
      </c>
      <c r="I38" s="856"/>
      <c r="J38" s="856"/>
      <c r="K38" s="858" t="s">
        <v>172</v>
      </c>
      <c r="L38" s="856"/>
      <c r="M38" s="859"/>
      <c r="N38" s="856" t="s">
        <v>173</v>
      </c>
      <c r="O38" s="856"/>
      <c r="P38" s="856"/>
      <c r="Q38" s="858" t="s">
        <v>177</v>
      </c>
      <c r="R38" s="856"/>
      <c r="S38" s="859"/>
      <c r="T38" s="286"/>
      <c r="U38" s="286"/>
      <c r="V38" s="332"/>
      <c r="W38" s="288"/>
    </row>
    <row r="39" spans="2:23" ht="15" customHeight="1">
      <c r="B39" s="289"/>
      <c r="C39" s="333" t="s">
        <v>198</v>
      </c>
      <c r="D39" s="358" t="s">
        <v>15</v>
      </c>
      <c r="E39" s="351" t="s">
        <v>131</v>
      </c>
      <c r="F39" s="352" t="s">
        <v>12</v>
      </c>
      <c r="G39" s="353" t="s">
        <v>127</v>
      </c>
      <c r="H39" s="352" t="s">
        <v>130</v>
      </c>
      <c r="I39" s="352" t="s">
        <v>12</v>
      </c>
      <c r="J39" s="352" t="s">
        <v>156</v>
      </c>
      <c r="K39" s="337" t="s">
        <v>45</v>
      </c>
      <c r="L39" s="335" t="s">
        <v>12</v>
      </c>
      <c r="M39" s="338" t="s">
        <v>148</v>
      </c>
      <c r="N39" s="352" t="s">
        <v>54</v>
      </c>
      <c r="O39" s="352" t="s">
        <v>12</v>
      </c>
      <c r="P39" s="352" t="s">
        <v>129</v>
      </c>
      <c r="Q39" s="351" t="s">
        <v>44</v>
      </c>
      <c r="R39" s="352" t="s">
        <v>12</v>
      </c>
      <c r="S39" s="353" t="s">
        <v>128</v>
      </c>
      <c r="T39" s="352"/>
      <c r="U39" s="335" t="s">
        <v>12</v>
      </c>
      <c r="V39" s="357"/>
      <c r="W39" s="315"/>
    </row>
    <row r="40" spans="2:23" ht="15" customHeight="1">
      <c r="B40" s="304">
        <v>5</v>
      </c>
      <c r="C40" s="305" t="s">
        <v>199</v>
      </c>
      <c r="D40" s="306" t="s">
        <v>50</v>
      </c>
      <c r="E40" s="310"/>
      <c r="F40" s="311" t="s">
        <v>12</v>
      </c>
      <c r="G40" s="312"/>
      <c r="H40" s="311"/>
      <c r="I40" s="311" t="s">
        <v>12</v>
      </c>
      <c r="J40" s="311"/>
      <c r="K40" s="310"/>
      <c r="L40" s="311" t="s">
        <v>12</v>
      </c>
      <c r="M40" s="312"/>
      <c r="N40" s="311"/>
      <c r="O40" s="311" t="s">
        <v>12</v>
      </c>
      <c r="P40" s="311"/>
      <c r="Q40" s="310"/>
      <c r="R40" s="311" t="s">
        <v>12</v>
      </c>
      <c r="S40" s="312"/>
      <c r="T40" s="313"/>
      <c r="U40" s="313" t="s">
        <v>12</v>
      </c>
      <c r="V40" s="314"/>
      <c r="W40" s="315"/>
    </row>
    <row r="41" spans="2:23" ht="15" customHeight="1">
      <c r="B41" s="304"/>
      <c r="C41" s="372" t="s">
        <v>176</v>
      </c>
      <c r="D41" s="373" t="s">
        <v>52</v>
      </c>
      <c r="E41" s="840" t="s">
        <v>159</v>
      </c>
      <c r="F41" s="820"/>
      <c r="G41" s="841"/>
      <c r="H41" s="820" t="s">
        <v>176</v>
      </c>
      <c r="I41" s="820"/>
      <c r="J41" s="820"/>
      <c r="K41" s="840" t="s">
        <v>196</v>
      </c>
      <c r="L41" s="820"/>
      <c r="M41" s="841"/>
      <c r="N41" s="820" t="s">
        <v>175</v>
      </c>
      <c r="O41" s="820"/>
      <c r="P41" s="820"/>
      <c r="Q41" s="840" t="s">
        <v>200</v>
      </c>
      <c r="R41" s="820"/>
      <c r="S41" s="841"/>
      <c r="T41" s="313"/>
      <c r="U41" s="322"/>
      <c r="V41" s="342"/>
      <c r="W41" s="315" t="s">
        <v>201</v>
      </c>
    </row>
    <row r="42" spans="2:23" ht="15" customHeight="1" thickBot="1">
      <c r="B42" s="323"/>
      <c r="C42" s="374" t="s">
        <v>16</v>
      </c>
      <c r="D42" s="344" t="s">
        <v>53</v>
      </c>
      <c r="E42" s="851" t="s">
        <v>202</v>
      </c>
      <c r="F42" s="852"/>
      <c r="G42" s="853"/>
      <c r="H42" s="852" t="s">
        <v>135</v>
      </c>
      <c r="I42" s="852"/>
      <c r="J42" s="852"/>
      <c r="K42" s="840" t="s">
        <v>138</v>
      </c>
      <c r="L42" s="868"/>
      <c r="M42" s="872"/>
      <c r="N42" s="852" t="s">
        <v>195</v>
      </c>
      <c r="O42" s="852"/>
      <c r="P42" s="852"/>
      <c r="Q42" s="851" t="s">
        <v>203</v>
      </c>
      <c r="R42" s="852"/>
      <c r="S42" s="853"/>
      <c r="T42" s="345"/>
      <c r="U42" s="346"/>
      <c r="V42" s="347"/>
      <c r="W42" s="315"/>
    </row>
    <row r="43" spans="2:23" ht="15" customHeight="1" thickBot="1">
      <c r="B43" s="329" t="s">
        <v>34</v>
      </c>
      <c r="C43" s="330" t="s">
        <v>35</v>
      </c>
      <c r="D43" s="348"/>
      <c r="E43" s="870" t="s">
        <v>188</v>
      </c>
      <c r="F43" s="866"/>
      <c r="G43" s="871"/>
      <c r="H43" s="870" t="s">
        <v>189</v>
      </c>
      <c r="I43" s="866"/>
      <c r="J43" s="866"/>
      <c r="K43" s="865" t="s">
        <v>190</v>
      </c>
      <c r="L43" s="866"/>
      <c r="M43" s="867"/>
      <c r="N43" s="866" t="s">
        <v>191</v>
      </c>
      <c r="O43" s="866"/>
      <c r="P43" s="866"/>
      <c r="Q43" s="865"/>
      <c r="R43" s="866"/>
      <c r="S43" s="867"/>
      <c r="T43" s="286"/>
      <c r="U43" s="286"/>
      <c r="V43" s="332"/>
      <c r="W43" s="288"/>
    </row>
    <row r="44" spans="2:23" ht="15" customHeight="1">
      <c r="B44" s="289"/>
      <c r="C44" s="350" t="s">
        <v>204</v>
      </c>
      <c r="D44" s="291" t="s">
        <v>15</v>
      </c>
      <c r="E44" s="370" t="s">
        <v>148</v>
      </c>
      <c r="F44" s="301" t="s">
        <v>12</v>
      </c>
      <c r="G44" s="371" t="s">
        <v>131</v>
      </c>
      <c r="H44" s="301" t="s">
        <v>45</v>
      </c>
      <c r="I44" s="301" t="s">
        <v>12</v>
      </c>
      <c r="J44" s="301" t="s">
        <v>13</v>
      </c>
      <c r="K44" s="370" t="s">
        <v>156</v>
      </c>
      <c r="L44" s="301" t="s">
        <v>12</v>
      </c>
      <c r="M44" s="371" t="s">
        <v>44</v>
      </c>
      <c r="N44" s="301" t="s">
        <v>130</v>
      </c>
      <c r="O44" s="301" t="s">
        <v>12</v>
      </c>
      <c r="P44" s="301" t="s">
        <v>127</v>
      </c>
      <c r="Q44" s="370"/>
      <c r="R44" s="301"/>
      <c r="S44" s="371"/>
      <c r="T44" s="301"/>
      <c r="U44" s="301" t="s">
        <v>12</v>
      </c>
      <c r="V44" s="302"/>
      <c r="W44" s="303"/>
    </row>
    <row r="45" spans="2:23" ht="15" customHeight="1">
      <c r="B45" s="304">
        <v>6</v>
      </c>
      <c r="C45" s="305" t="s">
        <v>194</v>
      </c>
      <c r="D45" s="306" t="s">
        <v>50</v>
      </c>
      <c r="E45" s="310"/>
      <c r="F45" s="311" t="s">
        <v>12</v>
      </c>
      <c r="G45" s="312"/>
      <c r="H45" s="311"/>
      <c r="I45" s="311" t="s">
        <v>12</v>
      </c>
      <c r="J45" s="311"/>
      <c r="K45" s="310"/>
      <c r="L45" s="311" t="s">
        <v>12</v>
      </c>
      <c r="M45" s="312"/>
      <c r="N45" s="311"/>
      <c r="O45" s="311" t="s">
        <v>12</v>
      </c>
      <c r="P45" s="311"/>
      <c r="Q45" s="310"/>
      <c r="R45" s="311"/>
      <c r="S45" s="312"/>
      <c r="T45" s="313"/>
      <c r="U45" s="313" t="s">
        <v>12</v>
      </c>
      <c r="V45" s="314"/>
      <c r="W45" s="315"/>
    </row>
    <row r="46" spans="2:23" ht="15" customHeight="1">
      <c r="B46" s="304"/>
      <c r="C46" s="305" t="s">
        <v>131</v>
      </c>
      <c r="D46" s="316" t="s">
        <v>52</v>
      </c>
      <c r="E46" s="840" t="s">
        <v>140</v>
      </c>
      <c r="F46" s="820"/>
      <c r="G46" s="841"/>
      <c r="H46" s="820" t="s">
        <v>176</v>
      </c>
      <c r="I46" s="820"/>
      <c r="J46" s="820"/>
      <c r="K46" s="840" t="s">
        <v>138</v>
      </c>
      <c r="L46" s="820"/>
      <c r="M46" s="841"/>
      <c r="N46" s="820" t="s">
        <v>195</v>
      </c>
      <c r="O46" s="820"/>
      <c r="P46" s="820"/>
      <c r="Q46" s="320"/>
      <c r="R46" s="313"/>
      <c r="S46" s="321"/>
      <c r="T46" s="313"/>
      <c r="U46" s="313"/>
      <c r="V46" s="314"/>
      <c r="W46" s="315" t="s">
        <v>205</v>
      </c>
    </row>
    <row r="47" spans="2:23" ht="15" customHeight="1" thickBot="1">
      <c r="B47" s="323"/>
      <c r="C47" s="324" t="s">
        <v>16</v>
      </c>
      <c r="D47" s="325" t="s">
        <v>53</v>
      </c>
      <c r="E47" s="847" t="s">
        <v>135</v>
      </c>
      <c r="F47" s="854"/>
      <c r="G47" s="882"/>
      <c r="H47" s="854" t="s">
        <v>195</v>
      </c>
      <c r="I47" s="854"/>
      <c r="J47" s="854"/>
      <c r="K47" s="847" t="s">
        <v>161</v>
      </c>
      <c r="L47" s="854"/>
      <c r="M47" s="882"/>
      <c r="N47" s="854" t="s">
        <v>202</v>
      </c>
      <c r="O47" s="854"/>
      <c r="P47" s="854"/>
      <c r="Q47" s="366"/>
      <c r="R47" s="367"/>
      <c r="S47" s="368"/>
      <c r="T47" s="326"/>
      <c r="U47" s="327"/>
      <c r="V47" s="375"/>
      <c r="W47" s="328"/>
    </row>
    <row r="48" spans="2:23" ht="15" customHeight="1" thickBot="1">
      <c r="B48" s="329" t="s">
        <v>34</v>
      </c>
      <c r="C48" s="330" t="s">
        <v>35</v>
      </c>
      <c r="D48" s="348"/>
      <c r="E48" s="855" t="s">
        <v>170</v>
      </c>
      <c r="F48" s="856"/>
      <c r="G48" s="857"/>
      <c r="H48" s="855" t="s">
        <v>171</v>
      </c>
      <c r="I48" s="856"/>
      <c r="J48" s="856"/>
      <c r="K48" s="858" t="s">
        <v>172</v>
      </c>
      <c r="L48" s="856"/>
      <c r="M48" s="859"/>
      <c r="N48" s="856" t="s">
        <v>173</v>
      </c>
      <c r="O48" s="856"/>
      <c r="P48" s="856"/>
      <c r="Q48" s="858" t="s">
        <v>177</v>
      </c>
      <c r="R48" s="856"/>
      <c r="S48" s="859"/>
      <c r="T48" s="856" t="s">
        <v>178</v>
      </c>
      <c r="U48" s="856"/>
      <c r="V48" s="857"/>
      <c r="W48" s="288"/>
    </row>
    <row r="49" spans="2:23" ht="15" customHeight="1">
      <c r="B49" s="289"/>
      <c r="C49" s="350" t="s">
        <v>204</v>
      </c>
      <c r="D49" s="291" t="s">
        <v>15</v>
      </c>
      <c r="E49" s="359" t="s">
        <v>206</v>
      </c>
      <c r="F49" s="301" t="s">
        <v>12</v>
      </c>
      <c r="G49" s="301" t="s">
        <v>206</v>
      </c>
      <c r="H49" s="359" t="s">
        <v>206</v>
      </c>
      <c r="I49" s="301" t="s">
        <v>12</v>
      </c>
      <c r="J49" s="301" t="s">
        <v>206</v>
      </c>
      <c r="K49" s="370" t="s">
        <v>206</v>
      </c>
      <c r="L49" s="301" t="s">
        <v>12</v>
      </c>
      <c r="M49" s="371" t="s">
        <v>206</v>
      </c>
      <c r="N49" s="301" t="s">
        <v>206</v>
      </c>
      <c r="O49" s="301" t="s">
        <v>12</v>
      </c>
      <c r="P49" s="301" t="s">
        <v>206</v>
      </c>
      <c r="Q49" s="370" t="s">
        <v>206</v>
      </c>
      <c r="R49" s="301" t="s">
        <v>12</v>
      </c>
      <c r="S49" s="371" t="s">
        <v>206</v>
      </c>
      <c r="T49" s="301" t="s">
        <v>54</v>
      </c>
      <c r="U49" s="301" t="s">
        <v>12</v>
      </c>
      <c r="V49" s="371" t="s">
        <v>128</v>
      </c>
      <c r="W49" s="303"/>
    </row>
    <row r="50" spans="2:23" ht="15" customHeight="1">
      <c r="B50" s="304">
        <v>6</v>
      </c>
      <c r="C50" s="305" t="s">
        <v>181</v>
      </c>
      <c r="D50" s="306" t="s">
        <v>50</v>
      </c>
      <c r="E50" s="363"/>
      <c r="F50" s="311"/>
      <c r="G50" s="311"/>
      <c r="H50" s="363"/>
      <c r="I50" s="311"/>
      <c r="J50" s="311"/>
      <c r="K50" s="310"/>
      <c r="L50" s="311"/>
      <c r="M50" s="312"/>
      <c r="N50" s="311"/>
      <c r="O50" s="311"/>
      <c r="P50" s="311"/>
      <c r="Q50" s="310"/>
      <c r="R50" s="311"/>
      <c r="S50" s="312"/>
      <c r="T50" s="311"/>
      <c r="U50" s="311" t="s">
        <v>12</v>
      </c>
      <c r="V50" s="312"/>
      <c r="W50" s="315"/>
    </row>
    <row r="51" spans="2:23" ht="15" customHeight="1">
      <c r="B51" s="304"/>
      <c r="C51" s="305" t="s">
        <v>114</v>
      </c>
      <c r="D51" s="316" t="s">
        <v>52</v>
      </c>
      <c r="E51" s="842" t="s">
        <v>164</v>
      </c>
      <c r="F51" s="820"/>
      <c r="G51" s="843"/>
      <c r="H51" s="842" t="s">
        <v>182</v>
      </c>
      <c r="I51" s="820"/>
      <c r="J51" s="820"/>
      <c r="K51" s="840" t="s">
        <v>183</v>
      </c>
      <c r="L51" s="820"/>
      <c r="M51" s="841"/>
      <c r="N51" s="820" t="s">
        <v>184</v>
      </c>
      <c r="O51" s="820"/>
      <c r="P51" s="820"/>
      <c r="Q51" s="840" t="s">
        <v>175</v>
      </c>
      <c r="R51" s="820"/>
      <c r="S51" s="841"/>
      <c r="T51" s="820" t="s">
        <v>185</v>
      </c>
      <c r="U51" s="820"/>
      <c r="V51" s="821"/>
      <c r="W51" s="315"/>
    </row>
    <row r="52" spans="2:23" ht="15" customHeight="1" thickBot="1">
      <c r="B52" s="323"/>
      <c r="C52" s="324" t="s">
        <v>16</v>
      </c>
      <c r="D52" s="325" t="s">
        <v>53</v>
      </c>
      <c r="E52" s="891" t="s">
        <v>168</v>
      </c>
      <c r="F52" s="854"/>
      <c r="G52" s="892"/>
      <c r="H52" s="891" t="s">
        <v>186</v>
      </c>
      <c r="I52" s="854"/>
      <c r="J52" s="854"/>
      <c r="K52" s="847" t="s">
        <v>187</v>
      </c>
      <c r="L52" s="854"/>
      <c r="M52" s="882"/>
      <c r="N52" s="854" t="s">
        <v>185</v>
      </c>
      <c r="O52" s="854"/>
      <c r="P52" s="854"/>
      <c r="Q52" s="851" t="s">
        <v>200</v>
      </c>
      <c r="R52" s="852"/>
      <c r="S52" s="853"/>
      <c r="T52" s="854" t="s">
        <v>184</v>
      </c>
      <c r="U52" s="854"/>
      <c r="V52" s="893"/>
      <c r="W52" s="328"/>
    </row>
    <row r="53" spans="2:23" ht="15" customHeight="1" thickBot="1">
      <c r="B53" s="329" t="s">
        <v>34</v>
      </c>
      <c r="C53" s="330" t="s">
        <v>35</v>
      </c>
      <c r="D53" s="348"/>
      <c r="E53" s="860" t="s">
        <v>150</v>
      </c>
      <c r="F53" s="861"/>
      <c r="G53" s="862"/>
      <c r="H53" s="860" t="s">
        <v>151</v>
      </c>
      <c r="I53" s="861"/>
      <c r="J53" s="861"/>
      <c r="K53" s="863" t="s">
        <v>152</v>
      </c>
      <c r="L53" s="861"/>
      <c r="M53" s="864"/>
      <c r="N53" s="861" t="s">
        <v>153</v>
      </c>
      <c r="O53" s="861"/>
      <c r="P53" s="861"/>
      <c r="Q53" s="863" t="s">
        <v>154</v>
      </c>
      <c r="R53" s="861"/>
      <c r="S53" s="864"/>
      <c r="T53" s="286"/>
      <c r="U53" s="286"/>
      <c r="V53" s="332"/>
      <c r="W53" s="288"/>
    </row>
    <row r="54" spans="2:23" ht="15" customHeight="1">
      <c r="B54" s="289"/>
      <c r="C54" s="333" t="s">
        <v>207</v>
      </c>
      <c r="D54" s="358" t="s">
        <v>15</v>
      </c>
      <c r="E54" s="370" t="s">
        <v>44</v>
      </c>
      <c r="F54" s="301" t="s">
        <v>12</v>
      </c>
      <c r="G54" s="371" t="s">
        <v>129</v>
      </c>
      <c r="H54" s="301" t="s">
        <v>156</v>
      </c>
      <c r="I54" s="301" t="s">
        <v>12</v>
      </c>
      <c r="J54" s="301" t="s">
        <v>13</v>
      </c>
      <c r="K54" s="370" t="s">
        <v>128</v>
      </c>
      <c r="L54" s="301" t="s">
        <v>12</v>
      </c>
      <c r="M54" s="371" t="s">
        <v>131</v>
      </c>
      <c r="N54" s="301" t="s">
        <v>148</v>
      </c>
      <c r="O54" s="301" t="s">
        <v>12</v>
      </c>
      <c r="P54" s="301" t="s">
        <v>127</v>
      </c>
      <c r="Q54" s="370" t="s">
        <v>45</v>
      </c>
      <c r="R54" s="301" t="s">
        <v>12</v>
      </c>
      <c r="S54" s="371" t="s">
        <v>130</v>
      </c>
      <c r="T54" s="301"/>
      <c r="U54" s="301" t="s">
        <v>12</v>
      </c>
      <c r="V54" s="302"/>
      <c r="W54" s="303"/>
    </row>
    <row r="55" spans="2:23" ht="15" customHeight="1">
      <c r="B55" s="304">
        <v>7</v>
      </c>
      <c r="C55" s="305" t="s">
        <v>157</v>
      </c>
      <c r="D55" s="306" t="s">
        <v>50</v>
      </c>
      <c r="E55" s="310"/>
      <c r="F55" s="311" t="s">
        <v>12</v>
      </c>
      <c r="G55" s="312"/>
      <c r="H55" s="311"/>
      <c r="I55" s="311" t="s">
        <v>12</v>
      </c>
      <c r="J55" s="311"/>
      <c r="K55" s="310"/>
      <c r="L55" s="311" t="s">
        <v>12</v>
      </c>
      <c r="M55" s="312"/>
      <c r="N55" s="311"/>
      <c r="O55" s="311" t="s">
        <v>12</v>
      </c>
      <c r="P55" s="311"/>
      <c r="Q55" s="310"/>
      <c r="R55" s="311" t="s">
        <v>12</v>
      </c>
      <c r="S55" s="312"/>
      <c r="T55" s="313"/>
      <c r="U55" s="313" t="s">
        <v>12</v>
      </c>
      <c r="V55" s="314"/>
      <c r="W55" s="315"/>
    </row>
    <row r="56" spans="2:23" ht="15" customHeight="1">
      <c r="B56" s="304"/>
      <c r="C56" s="305" t="s">
        <v>156</v>
      </c>
      <c r="D56" s="316" t="s">
        <v>52</v>
      </c>
      <c r="E56" s="840" t="s">
        <v>140</v>
      </c>
      <c r="F56" s="820"/>
      <c r="G56" s="841"/>
      <c r="H56" s="820" t="s">
        <v>175</v>
      </c>
      <c r="I56" s="820"/>
      <c r="J56" s="820"/>
      <c r="K56" s="840" t="s">
        <v>161</v>
      </c>
      <c r="L56" s="820"/>
      <c r="M56" s="841"/>
      <c r="N56" s="820" t="s">
        <v>158</v>
      </c>
      <c r="O56" s="820"/>
      <c r="P56" s="820"/>
      <c r="Q56" s="840" t="s">
        <v>107</v>
      </c>
      <c r="R56" s="820"/>
      <c r="S56" s="841"/>
      <c r="T56" s="313"/>
      <c r="U56" s="313"/>
      <c r="V56" s="314"/>
      <c r="W56" s="315" t="s">
        <v>208</v>
      </c>
    </row>
    <row r="57" spans="2:23" ht="13.8" thickBot="1">
      <c r="B57" s="323"/>
      <c r="C57" s="343" t="s">
        <v>16</v>
      </c>
      <c r="D57" s="344" t="s">
        <v>53</v>
      </c>
      <c r="E57" s="851" t="s">
        <v>202</v>
      </c>
      <c r="F57" s="852"/>
      <c r="G57" s="853"/>
      <c r="H57" s="852" t="s">
        <v>158</v>
      </c>
      <c r="I57" s="852"/>
      <c r="J57" s="852"/>
      <c r="K57" s="851" t="s">
        <v>176</v>
      </c>
      <c r="L57" s="852"/>
      <c r="M57" s="853"/>
      <c r="N57" s="852" t="s">
        <v>135</v>
      </c>
      <c r="O57" s="852"/>
      <c r="P57" s="852"/>
      <c r="Q57" s="851" t="s">
        <v>25</v>
      </c>
      <c r="R57" s="852"/>
      <c r="S57" s="853"/>
      <c r="T57" s="326"/>
      <c r="U57" s="326"/>
      <c r="V57" s="377"/>
      <c r="W57" s="328"/>
    </row>
    <row r="58" spans="2:23" ht="13.8" thickBot="1">
      <c r="B58" s="329" t="s">
        <v>34</v>
      </c>
      <c r="C58" s="330" t="s">
        <v>35</v>
      </c>
      <c r="D58" s="348"/>
      <c r="E58" s="860" t="s">
        <v>150</v>
      </c>
      <c r="F58" s="861"/>
      <c r="G58" s="862"/>
      <c r="H58" s="860" t="s">
        <v>151</v>
      </c>
      <c r="I58" s="861"/>
      <c r="J58" s="861"/>
      <c r="K58" s="863" t="s">
        <v>152</v>
      </c>
      <c r="L58" s="861"/>
      <c r="M58" s="864"/>
      <c r="N58" s="861" t="s">
        <v>153</v>
      </c>
      <c r="O58" s="861"/>
      <c r="P58" s="861"/>
      <c r="Q58" s="863" t="s">
        <v>154</v>
      </c>
      <c r="R58" s="861"/>
      <c r="S58" s="864"/>
      <c r="T58" s="286"/>
      <c r="U58" s="286"/>
      <c r="V58" s="332"/>
      <c r="W58" s="288"/>
    </row>
    <row r="59" spans="2:23">
      <c r="B59" s="289"/>
      <c r="C59" s="350" t="s">
        <v>209</v>
      </c>
      <c r="D59" s="291" t="s">
        <v>15</v>
      </c>
      <c r="E59" s="361" t="s">
        <v>131</v>
      </c>
      <c r="F59" s="298" t="s">
        <v>12</v>
      </c>
      <c r="G59" s="362" t="s">
        <v>130</v>
      </c>
      <c r="H59" s="298" t="s">
        <v>44</v>
      </c>
      <c r="I59" s="298" t="s">
        <v>12</v>
      </c>
      <c r="J59" s="298" t="s">
        <v>45</v>
      </c>
      <c r="K59" s="361" t="s">
        <v>129</v>
      </c>
      <c r="L59" s="298" t="s">
        <v>12</v>
      </c>
      <c r="M59" s="362" t="s">
        <v>128</v>
      </c>
      <c r="N59" s="298" t="s">
        <v>127</v>
      </c>
      <c r="O59" s="298" t="s">
        <v>12</v>
      </c>
      <c r="P59" s="298" t="s">
        <v>13</v>
      </c>
      <c r="Q59" s="361" t="s">
        <v>156</v>
      </c>
      <c r="R59" s="298" t="s">
        <v>12</v>
      </c>
      <c r="S59" s="362" t="s">
        <v>54</v>
      </c>
      <c r="T59" s="301"/>
      <c r="U59" s="301" t="s">
        <v>12</v>
      </c>
      <c r="V59" s="302"/>
      <c r="W59" s="303"/>
    </row>
    <row r="60" spans="2:23">
      <c r="B60" s="304">
        <v>8</v>
      </c>
      <c r="C60" s="305" t="s">
        <v>157</v>
      </c>
      <c r="D60" s="306" t="s">
        <v>50</v>
      </c>
      <c r="E60" s="310"/>
      <c r="F60" s="311" t="s">
        <v>12</v>
      </c>
      <c r="G60" s="312"/>
      <c r="H60" s="311"/>
      <c r="I60" s="311" t="s">
        <v>12</v>
      </c>
      <c r="J60" s="311"/>
      <c r="K60" s="310"/>
      <c r="L60" s="311" t="s">
        <v>12</v>
      </c>
      <c r="M60" s="312"/>
      <c r="N60" s="311"/>
      <c r="O60" s="311" t="s">
        <v>12</v>
      </c>
      <c r="P60" s="311"/>
      <c r="Q60" s="310"/>
      <c r="R60" s="311" t="s">
        <v>12</v>
      </c>
      <c r="S60" s="312"/>
      <c r="T60" s="313"/>
      <c r="U60" s="313" t="s">
        <v>12</v>
      </c>
      <c r="V60" s="314"/>
      <c r="W60" s="315"/>
    </row>
    <row r="61" spans="2:23">
      <c r="B61" s="304"/>
      <c r="C61" s="305" t="s">
        <v>156</v>
      </c>
      <c r="D61" s="316" t="s">
        <v>52</v>
      </c>
      <c r="E61" s="840" t="s">
        <v>113</v>
      </c>
      <c r="F61" s="820"/>
      <c r="G61" s="841"/>
      <c r="H61" s="820" t="s">
        <v>203</v>
      </c>
      <c r="I61" s="820"/>
      <c r="J61" s="820"/>
      <c r="K61" s="840" t="s">
        <v>161</v>
      </c>
      <c r="L61" s="820"/>
      <c r="M61" s="841"/>
      <c r="N61" s="820" t="s">
        <v>202</v>
      </c>
      <c r="O61" s="820"/>
      <c r="P61" s="820"/>
      <c r="Q61" s="840" t="s">
        <v>140</v>
      </c>
      <c r="R61" s="820"/>
      <c r="S61" s="841"/>
      <c r="T61" s="313"/>
      <c r="U61" s="313"/>
      <c r="V61" s="314"/>
      <c r="W61" s="315" t="s">
        <v>210</v>
      </c>
    </row>
    <row r="62" spans="2:23" ht="13.8" thickBot="1">
      <c r="B62" s="323"/>
      <c r="C62" s="324" t="s">
        <v>16</v>
      </c>
      <c r="D62" s="325" t="s">
        <v>53</v>
      </c>
      <c r="E62" s="847" t="s">
        <v>195</v>
      </c>
      <c r="F62" s="854"/>
      <c r="G62" s="882"/>
      <c r="H62" s="854" t="s">
        <v>159</v>
      </c>
      <c r="I62" s="854"/>
      <c r="J62" s="854"/>
      <c r="K62" s="847" t="s">
        <v>135</v>
      </c>
      <c r="L62" s="854"/>
      <c r="M62" s="882"/>
      <c r="N62" s="854" t="s">
        <v>175</v>
      </c>
      <c r="O62" s="854"/>
      <c r="P62" s="854"/>
      <c r="Q62" s="847" t="s">
        <v>161</v>
      </c>
      <c r="R62" s="854"/>
      <c r="S62" s="882"/>
      <c r="T62" s="326"/>
      <c r="U62" s="327"/>
      <c r="V62" s="375"/>
      <c r="W62" s="328"/>
    </row>
    <row r="63" spans="2:23" ht="13.8" thickBot="1">
      <c r="B63" s="329" t="s">
        <v>34</v>
      </c>
      <c r="C63" s="330" t="s">
        <v>35</v>
      </c>
      <c r="D63" s="348"/>
      <c r="E63" s="860" t="s">
        <v>188</v>
      </c>
      <c r="F63" s="861"/>
      <c r="G63" s="862"/>
      <c r="H63" s="860" t="s">
        <v>189</v>
      </c>
      <c r="I63" s="861"/>
      <c r="J63" s="861"/>
      <c r="K63" s="863" t="s">
        <v>190</v>
      </c>
      <c r="L63" s="861"/>
      <c r="M63" s="864"/>
      <c r="N63" s="861" t="s">
        <v>191</v>
      </c>
      <c r="O63" s="861"/>
      <c r="P63" s="861"/>
      <c r="Q63" s="863" t="s">
        <v>192</v>
      </c>
      <c r="R63" s="861"/>
      <c r="S63" s="864"/>
      <c r="T63" s="286"/>
      <c r="U63" s="286"/>
      <c r="V63" s="332"/>
      <c r="W63" s="288"/>
    </row>
    <row r="64" spans="2:23">
      <c r="B64" s="289"/>
      <c r="C64" s="333" t="s">
        <v>211</v>
      </c>
      <c r="D64" s="358" t="s">
        <v>15</v>
      </c>
      <c r="E64" s="337" t="s">
        <v>130</v>
      </c>
      <c r="F64" s="335" t="s">
        <v>12</v>
      </c>
      <c r="G64" s="338" t="s">
        <v>44</v>
      </c>
      <c r="H64" s="335" t="s">
        <v>129</v>
      </c>
      <c r="I64" s="335" t="s">
        <v>12</v>
      </c>
      <c r="J64" s="335" t="s">
        <v>131</v>
      </c>
      <c r="K64" s="337" t="s">
        <v>54</v>
      </c>
      <c r="L64" s="335" t="s">
        <v>12</v>
      </c>
      <c r="M64" s="338" t="s">
        <v>148</v>
      </c>
      <c r="N64" s="335" t="s">
        <v>45</v>
      </c>
      <c r="O64" s="335" t="s">
        <v>12</v>
      </c>
      <c r="P64" s="335" t="s">
        <v>156</v>
      </c>
      <c r="Q64" s="337" t="s">
        <v>13</v>
      </c>
      <c r="R64" s="335" t="s">
        <v>12</v>
      </c>
      <c r="S64" s="338" t="s">
        <v>128</v>
      </c>
      <c r="T64" s="335"/>
      <c r="U64" s="335" t="s">
        <v>12</v>
      </c>
      <c r="V64" s="357"/>
      <c r="W64" s="315"/>
    </row>
    <row r="65" spans="2:23">
      <c r="B65" s="304">
        <v>9</v>
      </c>
      <c r="C65" s="305" t="s">
        <v>194</v>
      </c>
      <c r="D65" s="306" t="s">
        <v>50</v>
      </c>
      <c r="E65" s="310"/>
      <c r="F65" s="311" t="s">
        <v>12</v>
      </c>
      <c r="G65" s="312"/>
      <c r="H65" s="311"/>
      <c r="I65" s="311" t="s">
        <v>12</v>
      </c>
      <c r="J65" s="311"/>
      <c r="K65" s="310"/>
      <c r="L65" s="311" t="s">
        <v>12</v>
      </c>
      <c r="M65" s="312"/>
      <c r="N65" s="311"/>
      <c r="O65" s="311" t="s">
        <v>12</v>
      </c>
      <c r="P65" s="311"/>
      <c r="Q65" s="310"/>
      <c r="R65" s="311" t="s">
        <v>12</v>
      </c>
      <c r="S65" s="312"/>
      <c r="T65" s="313"/>
      <c r="U65" s="313" t="s">
        <v>12</v>
      </c>
      <c r="V65" s="314"/>
      <c r="W65" s="315"/>
    </row>
    <row r="66" spans="2:23">
      <c r="B66" s="304"/>
      <c r="C66" s="305" t="s">
        <v>129</v>
      </c>
      <c r="D66" s="316" t="s">
        <v>52</v>
      </c>
      <c r="E66" s="840" t="s">
        <v>158</v>
      </c>
      <c r="F66" s="820"/>
      <c r="G66" s="841"/>
      <c r="H66" s="820" t="s">
        <v>114</v>
      </c>
      <c r="I66" s="820"/>
      <c r="J66" s="820"/>
      <c r="K66" s="840" t="s">
        <v>203</v>
      </c>
      <c r="L66" s="820"/>
      <c r="M66" s="841"/>
      <c r="N66" s="820" t="s">
        <v>107</v>
      </c>
      <c r="O66" s="820"/>
      <c r="P66" s="820"/>
      <c r="Q66" s="840" t="s">
        <v>135</v>
      </c>
      <c r="R66" s="820"/>
      <c r="S66" s="841"/>
      <c r="T66" s="313"/>
      <c r="U66" s="313"/>
      <c r="V66" s="314"/>
      <c r="W66" s="315" t="s">
        <v>212</v>
      </c>
    </row>
    <row r="67" spans="2:23" ht="13.8" thickBot="1">
      <c r="B67" s="323"/>
      <c r="C67" s="343" t="s">
        <v>16</v>
      </c>
      <c r="D67" s="344" t="s">
        <v>53</v>
      </c>
      <c r="E67" s="847" t="s">
        <v>203</v>
      </c>
      <c r="F67" s="854"/>
      <c r="G67" s="882"/>
      <c r="H67" s="854" t="s">
        <v>213</v>
      </c>
      <c r="I67" s="854"/>
      <c r="J67" s="854"/>
      <c r="K67" s="847" t="s">
        <v>24</v>
      </c>
      <c r="L67" s="854"/>
      <c r="M67" s="882"/>
      <c r="N67" s="854" t="s">
        <v>175</v>
      </c>
      <c r="O67" s="854"/>
      <c r="P67" s="854"/>
      <c r="Q67" s="847" t="s">
        <v>146</v>
      </c>
      <c r="R67" s="854"/>
      <c r="S67" s="882"/>
      <c r="T67" s="345"/>
      <c r="U67" s="345"/>
      <c r="V67" s="369"/>
      <c r="W67" s="315"/>
    </row>
    <row r="68" spans="2:23" ht="13.8" thickBot="1">
      <c r="B68" s="329" t="s">
        <v>34</v>
      </c>
      <c r="C68" s="330" t="s">
        <v>35</v>
      </c>
      <c r="D68" s="348"/>
      <c r="E68" s="870" t="s">
        <v>123</v>
      </c>
      <c r="F68" s="866"/>
      <c r="G68" s="871"/>
      <c r="H68" s="870" t="s">
        <v>37</v>
      </c>
      <c r="I68" s="866"/>
      <c r="J68" s="866"/>
      <c r="K68" s="865" t="s">
        <v>38</v>
      </c>
      <c r="L68" s="866"/>
      <c r="M68" s="867"/>
      <c r="N68" s="866" t="s">
        <v>39</v>
      </c>
      <c r="O68" s="866"/>
      <c r="P68" s="866"/>
      <c r="Q68" s="865" t="s">
        <v>124</v>
      </c>
      <c r="R68" s="866"/>
      <c r="S68" s="867"/>
      <c r="T68" s="286"/>
      <c r="U68" s="286"/>
      <c r="V68" s="332"/>
      <c r="W68" s="288"/>
    </row>
    <row r="69" spans="2:23">
      <c r="B69" s="289"/>
      <c r="C69" s="350" t="s">
        <v>214</v>
      </c>
      <c r="D69" s="291" t="s">
        <v>15</v>
      </c>
      <c r="E69" s="370" t="s">
        <v>13</v>
      </c>
      <c r="F69" s="301" t="s">
        <v>12</v>
      </c>
      <c r="G69" s="371" t="s">
        <v>129</v>
      </c>
      <c r="H69" s="301" t="s">
        <v>128</v>
      </c>
      <c r="I69" s="301" t="s">
        <v>12</v>
      </c>
      <c r="J69" s="301" t="s">
        <v>148</v>
      </c>
      <c r="K69" s="370" t="s">
        <v>156</v>
      </c>
      <c r="L69" s="301" t="s">
        <v>12</v>
      </c>
      <c r="M69" s="371" t="s">
        <v>131</v>
      </c>
      <c r="N69" s="301" t="s">
        <v>44</v>
      </c>
      <c r="O69" s="301" t="s">
        <v>12</v>
      </c>
      <c r="P69" s="301" t="s">
        <v>54</v>
      </c>
      <c r="Q69" s="370" t="s">
        <v>127</v>
      </c>
      <c r="R69" s="301" t="s">
        <v>12</v>
      </c>
      <c r="S69" s="371" t="s">
        <v>45</v>
      </c>
      <c r="T69" s="301"/>
      <c r="U69" s="301" t="s">
        <v>12</v>
      </c>
      <c r="V69" s="302"/>
      <c r="W69" s="303"/>
    </row>
    <row r="70" spans="2:23">
      <c r="B70" s="304">
        <v>10</v>
      </c>
      <c r="C70" s="305" t="s">
        <v>59</v>
      </c>
      <c r="D70" s="306" t="s">
        <v>50</v>
      </c>
      <c r="E70" s="310"/>
      <c r="F70" s="311" t="s">
        <v>12</v>
      </c>
      <c r="G70" s="312"/>
      <c r="H70" s="311"/>
      <c r="I70" s="311" t="s">
        <v>12</v>
      </c>
      <c r="J70" s="311"/>
      <c r="K70" s="310"/>
      <c r="L70" s="311" t="s">
        <v>12</v>
      </c>
      <c r="M70" s="312"/>
      <c r="N70" s="311"/>
      <c r="O70" s="311" t="s">
        <v>12</v>
      </c>
      <c r="P70" s="311"/>
      <c r="Q70" s="310"/>
      <c r="R70" s="311" t="s">
        <v>12</v>
      </c>
      <c r="S70" s="312"/>
      <c r="T70" s="313"/>
      <c r="U70" s="313" t="s">
        <v>12</v>
      </c>
      <c r="V70" s="314"/>
      <c r="W70" s="315"/>
    </row>
    <row r="71" spans="2:23">
      <c r="B71" s="304"/>
      <c r="C71" s="305" t="s">
        <v>131</v>
      </c>
      <c r="D71" s="316" t="s">
        <v>52</v>
      </c>
      <c r="E71" s="840" t="s">
        <v>176</v>
      </c>
      <c r="F71" s="820"/>
      <c r="G71" s="841"/>
      <c r="H71" s="820" t="s">
        <v>203</v>
      </c>
      <c r="I71" s="820"/>
      <c r="J71" s="820"/>
      <c r="K71" s="840" t="s">
        <v>20</v>
      </c>
      <c r="L71" s="820"/>
      <c r="M71" s="841"/>
      <c r="N71" s="820" t="s">
        <v>161</v>
      </c>
      <c r="O71" s="820"/>
      <c r="P71" s="820"/>
      <c r="Q71" s="840" t="s">
        <v>200</v>
      </c>
      <c r="R71" s="820"/>
      <c r="S71" s="841"/>
      <c r="T71" s="313"/>
      <c r="U71" s="313"/>
      <c r="V71" s="314"/>
      <c r="W71" s="315" t="s">
        <v>215</v>
      </c>
    </row>
    <row r="72" spans="2:23" ht="13.8" thickBot="1">
      <c r="B72" s="323"/>
      <c r="C72" s="324" t="s">
        <v>16</v>
      </c>
      <c r="D72" s="325" t="s">
        <v>53</v>
      </c>
      <c r="E72" s="851" t="s">
        <v>175</v>
      </c>
      <c r="F72" s="852"/>
      <c r="G72" s="853"/>
      <c r="H72" s="854" t="s">
        <v>140</v>
      </c>
      <c r="I72" s="854"/>
      <c r="J72" s="854"/>
      <c r="K72" s="851" t="s">
        <v>200</v>
      </c>
      <c r="L72" s="852"/>
      <c r="M72" s="853"/>
      <c r="N72" s="852" t="s">
        <v>166</v>
      </c>
      <c r="O72" s="852"/>
      <c r="P72" s="852"/>
      <c r="Q72" s="851" t="s">
        <v>81</v>
      </c>
      <c r="R72" s="852"/>
      <c r="S72" s="853"/>
      <c r="T72" s="326"/>
      <c r="U72" s="326"/>
      <c r="V72" s="377"/>
      <c r="W72" s="328"/>
    </row>
    <row r="73" spans="2:23" ht="13.8" thickBot="1">
      <c r="B73" s="329" t="s">
        <v>34</v>
      </c>
      <c r="C73" s="330" t="s">
        <v>35</v>
      </c>
      <c r="D73" s="348"/>
      <c r="E73" s="855" t="s">
        <v>170</v>
      </c>
      <c r="F73" s="856"/>
      <c r="G73" s="857"/>
      <c r="H73" s="855" t="s">
        <v>171</v>
      </c>
      <c r="I73" s="856"/>
      <c r="J73" s="856"/>
      <c r="K73" s="858" t="s">
        <v>172</v>
      </c>
      <c r="L73" s="856"/>
      <c r="M73" s="859"/>
      <c r="N73" s="856" t="s">
        <v>173</v>
      </c>
      <c r="O73" s="856"/>
      <c r="P73" s="856"/>
      <c r="Q73" s="858" t="s">
        <v>177</v>
      </c>
      <c r="R73" s="856"/>
      <c r="S73" s="859"/>
      <c r="T73" s="286"/>
      <c r="U73" s="284"/>
      <c r="V73" s="287"/>
      <c r="W73" s="288"/>
    </row>
    <row r="74" spans="2:23">
      <c r="B74" s="289"/>
      <c r="C74" s="333" t="s">
        <v>216</v>
      </c>
      <c r="D74" s="358" t="s">
        <v>15</v>
      </c>
      <c r="E74" s="337" t="s">
        <v>148</v>
      </c>
      <c r="F74" s="335" t="s">
        <v>12</v>
      </c>
      <c r="G74" s="338" t="s">
        <v>13</v>
      </c>
      <c r="H74" s="335" t="s">
        <v>45</v>
      </c>
      <c r="I74" s="335" t="s">
        <v>12</v>
      </c>
      <c r="J74" s="335" t="s">
        <v>129</v>
      </c>
      <c r="K74" s="337" t="s">
        <v>127</v>
      </c>
      <c r="L74" s="335" t="s">
        <v>12</v>
      </c>
      <c r="M74" s="338" t="s">
        <v>54</v>
      </c>
      <c r="N74" s="335" t="s">
        <v>131</v>
      </c>
      <c r="O74" s="335" t="s">
        <v>12</v>
      </c>
      <c r="P74" s="335" t="s">
        <v>44</v>
      </c>
      <c r="Q74" s="337" t="s">
        <v>128</v>
      </c>
      <c r="R74" s="335" t="s">
        <v>12</v>
      </c>
      <c r="S74" s="338" t="s">
        <v>130</v>
      </c>
      <c r="T74" s="335"/>
      <c r="U74" s="335" t="s">
        <v>12</v>
      </c>
      <c r="V74" s="357"/>
      <c r="W74" s="315"/>
    </row>
    <row r="75" spans="2:23">
      <c r="B75" s="304">
        <v>11</v>
      </c>
      <c r="C75" s="305" t="s">
        <v>199</v>
      </c>
      <c r="D75" s="306" t="s">
        <v>50</v>
      </c>
      <c r="E75" s="310"/>
      <c r="F75" s="311" t="s">
        <v>12</v>
      </c>
      <c r="G75" s="312"/>
      <c r="H75" s="311"/>
      <c r="I75" s="311" t="s">
        <v>12</v>
      </c>
      <c r="J75" s="311"/>
      <c r="K75" s="310"/>
      <c r="L75" s="311" t="s">
        <v>12</v>
      </c>
      <c r="M75" s="312"/>
      <c r="N75" s="311"/>
      <c r="O75" s="311" t="s">
        <v>12</v>
      </c>
      <c r="P75" s="311"/>
      <c r="Q75" s="310"/>
      <c r="R75" s="311" t="s">
        <v>12</v>
      </c>
      <c r="S75" s="312"/>
      <c r="T75" s="313"/>
      <c r="U75" s="313" t="s">
        <v>12</v>
      </c>
      <c r="V75" s="314"/>
      <c r="W75" s="315"/>
    </row>
    <row r="76" spans="2:23">
      <c r="B76" s="304"/>
      <c r="C76" s="372" t="s">
        <v>176</v>
      </c>
      <c r="D76" s="373" t="s">
        <v>52</v>
      </c>
      <c r="E76" s="840" t="s">
        <v>135</v>
      </c>
      <c r="F76" s="820"/>
      <c r="G76" s="841"/>
      <c r="H76" s="820" t="s">
        <v>161</v>
      </c>
      <c r="I76" s="820"/>
      <c r="J76" s="820"/>
      <c r="K76" s="840" t="s">
        <v>158</v>
      </c>
      <c r="L76" s="820"/>
      <c r="M76" s="841"/>
      <c r="N76" s="820" t="s">
        <v>175</v>
      </c>
      <c r="O76" s="820"/>
      <c r="P76" s="820"/>
      <c r="Q76" s="840" t="s">
        <v>195</v>
      </c>
      <c r="R76" s="820"/>
      <c r="S76" s="841"/>
      <c r="T76" s="313"/>
      <c r="U76" s="313"/>
      <c r="V76" s="314"/>
      <c r="W76" s="315" t="s">
        <v>217</v>
      </c>
    </row>
    <row r="77" spans="2:23" ht="13.8" thickBot="1">
      <c r="B77" s="323"/>
      <c r="C77" s="343" t="s">
        <v>16</v>
      </c>
      <c r="D77" s="344" t="s">
        <v>53</v>
      </c>
      <c r="E77" s="847" t="s">
        <v>203</v>
      </c>
      <c r="F77" s="854"/>
      <c r="G77" s="882"/>
      <c r="H77" s="852" t="s">
        <v>200</v>
      </c>
      <c r="I77" s="852"/>
      <c r="J77" s="852"/>
      <c r="K77" s="847" t="s">
        <v>195</v>
      </c>
      <c r="L77" s="854"/>
      <c r="M77" s="882"/>
      <c r="N77" s="854" t="s">
        <v>159</v>
      </c>
      <c r="O77" s="854"/>
      <c r="P77" s="854"/>
      <c r="Q77" s="847" t="s">
        <v>139</v>
      </c>
      <c r="R77" s="854"/>
      <c r="S77" s="882"/>
      <c r="T77" s="345"/>
      <c r="U77" s="346"/>
      <c r="V77" s="347"/>
      <c r="W77" s="315"/>
    </row>
    <row r="78" spans="2:23" ht="13.8" thickBot="1">
      <c r="B78" s="329" t="s">
        <v>34</v>
      </c>
      <c r="C78" s="281" t="s">
        <v>35</v>
      </c>
      <c r="D78" s="348"/>
      <c r="E78" s="283"/>
      <c r="F78" s="286"/>
      <c r="G78" s="349"/>
      <c r="H78" s="283"/>
      <c r="I78" s="286"/>
      <c r="J78" s="286"/>
      <c r="K78" s="285"/>
      <c r="L78" s="286"/>
      <c r="M78" s="331"/>
      <c r="N78" s="286"/>
      <c r="O78" s="286"/>
      <c r="P78" s="286"/>
      <c r="Q78" s="285"/>
      <c r="R78" s="286"/>
      <c r="S78" s="331"/>
      <c r="T78" s="286"/>
      <c r="U78" s="286"/>
      <c r="V78" s="332"/>
      <c r="W78" s="288"/>
    </row>
    <row r="79" spans="2:23" ht="3" customHeight="1">
      <c r="B79" s="289"/>
      <c r="C79" s="378"/>
      <c r="D79" s="358" t="s">
        <v>15</v>
      </c>
      <c r="E79" s="359"/>
      <c r="F79" s="301"/>
      <c r="G79" s="360"/>
      <c r="H79" s="359"/>
      <c r="I79" s="301"/>
      <c r="J79" s="301"/>
      <c r="K79" s="370"/>
      <c r="L79" s="301"/>
      <c r="M79" s="371"/>
      <c r="N79" s="301"/>
      <c r="O79" s="301"/>
      <c r="P79" s="301"/>
      <c r="Q79" s="361"/>
      <c r="R79" s="298"/>
      <c r="S79" s="362"/>
      <c r="T79" s="301"/>
      <c r="U79" s="301" t="s">
        <v>12</v>
      </c>
      <c r="V79" s="302"/>
      <c r="W79" s="303"/>
    </row>
    <row r="80" spans="2:23" ht="3" customHeight="1">
      <c r="B80" s="304"/>
      <c r="C80" s="379"/>
      <c r="D80" s="306" t="s">
        <v>50</v>
      </c>
      <c r="E80" s="363"/>
      <c r="F80" s="311"/>
      <c r="G80" s="364"/>
      <c r="H80" s="363"/>
      <c r="I80" s="311"/>
      <c r="J80" s="311"/>
      <c r="K80" s="310"/>
      <c r="L80" s="311"/>
      <c r="M80" s="312"/>
      <c r="N80" s="311"/>
      <c r="O80" s="311"/>
      <c r="P80" s="311"/>
      <c r="Q80" s="310"/>
      <c r="R80" s="311"/>
      <c r="S80" s="312"/>
      <c r="T80" s="313"/>
      <c r="U80" s="313" t="s">
        <v>12</v>
      </c>
      <c r="V80" s="314"/>
      <c r="W80" s="315"/>
    </row>
    <row r="81" spans="2:23" ht="3" customHeight="1">
      <c r="B81" s="304"/>
      <c r="C81" s="379"/>
      <c r="D81" s="316" t="s">
        <v>52</v>
      </c>
      <c r="E81" s="842"/>
      <c r="F81" s="820"/>
      <c r="G81" s="843"/>
      <c r="H81" s="840"/>
      <c r="I81" s="820"/>
      <c r="J81" s="820"/>
      <c r="K81" s="840"/>
      <c r="L81" s="820"/>
      <c r="M81" s="841"/>
      <c r="N81" s="820"/>
      <c r="O81" s="820"/>
      <c r="P81" s="820"/>
      <c r="Q81" s="840"/>
      <c r="R81" s="820"/>
      <c r="S81" s="841"/>
      <c r="T81" s="313"/>
      <c r="U81" s="313"/>
      <c r="V81" s="314"/>
      <c r="W81" s="315"/>
    </row>
    <row r="82" spans="2:23" ht="3" customHeight="1" thickBot="1">
      <c r="B82" s="323"/>
      <c r="C82" s="380"/>
      <c r="D82" s="344" t="s">
        <v>53</v>
      </c>
      <c r="E82" s="883"/>
      <c r="F82" s="852"/>
      <c r="G82" s="884"/>
      <c r="H82" s="851"/>
      <c r="I82" s="852"/>
      <c r="J82" s="852"/>
      <c r="K82" s="851"/>
      <c r="L82" s="852"/>
      <c r="M82" s="853"/>
      <c r="N82" s="852"/>
      <c r="O82" s="852"/>
      <c r="P82" s="852"/>
      <c r="Q82" s="851"/>
      <c r="R82" s="852"/>
      <c r="S82" s="853"/>
      <c r="T82" s="326"/>
      <c r="U82" s="327"/>
      <c r="V82" s="375"/>
      <c r="W82" s="328"/>
    </row>
    <row r="83" spans="2:23" ht="3" customHeight="1" thickBot="1">
      <c r="B83" s="329" t="s">
        <v>34</v>
      </c>
      <c r="C83" s="281" t="s">
        <v>35</v>
      </c>
      <c r="D83" s="348"/>
      <c r="E83" s="283"/>
      <c r="F83" s="286"/>
      <c r="G83" s="349"/>
      <c r="H83" s="283"/>
      <c r="I83" s="286"/>
      <c r="J83" s="286"/>
      <c r="K83" s="285"/>
      <c r="L83" s="286"/>
      <c r="M83" s="331"/>
      <c r="N83" s="286"/>
      <c r="O83" s="286"/>
      <c r="P83" s="286"/>
      <c r="Q83" s="285"/>
      <c r="R83" s="286"/>
      <c r="S83" s="331"/>
      <c r="T83" s="286"/>
      <c r="U83" s="286"/>
      <c r="V83" s="332"/>
      <c r="W83" s="288"/>
    </row>
    <row r="84" spans="2:23" ht="3" customHeight="1">
      <c r="B84" s="289"/>
      <c r="C84" s="378"/>
      <c r="D84" s="358" t="s">
        <v>15</v>
      </c>
      <c r="E84" s="381"/>
      <c r="F84" s="335" t="s">
        <v>12</v>
      </c>
      <c r="G84" s="339"/>
      <c r="H84" s="381"/>
      <c r="I84" s="335" t="s">
        <v>12</v>
      </c>
      <c r="J84" s="335"/>
      <c r="K84" s="382"/>
      <c r="L84" s="383" t="s">
        <v>12</v>
      </c>
      <c r="M84" s="384"/>
      <c r="N84" s="335"/>
      <c r="O84" s="335" t="s">
        <v>12</v>
      </c>
      <c r="P84" s="335"/>
      <c r="Q84" s="337"/>
      <c r="R84" s="335" t="s">
        <v>12</v>
      </c>
      <c r="S84" s="338"/>
      <c r="T84" s="335"/>
      <c r="U84" s="335" t="s">
        <v>12</v>
      </c>
      <c r="V84" s="357"/>
      <c r="W84" s="340"/>
    </row>
    <row r="85" spans="2:23" ht="3" customHeight="1">
      <c r="B85" s="304"/>
      <c r="C85" s="379"/>
      <c r="D85" s="306" t="s">
        <v>50</v>
      </c>
      <c r="E85" s="363"/>
      <c r="F85" s="311" t="s">
        <v>12</v>
      </c>
      <c r="G85" s="364"/>
      <c r="H85" s="363"/>
      <c r="I85" s="311" t="s">
        <v>12</v>
      </c>
      <c r="J85" s="311"/>
      <c r="K85" s="310"/>
      <c r="L85" s="311" t="s">
        <v>12</v>
      </c>
      <c r="M85" s="312"/>
      <c r="N85" s="311"/>
      <c r="O85" s="311" t="s">
        <v>12</v>
      </c>
      <c r="P85" s="311"/>
      <c r="Q85" s="310"/>
      <c r="R85" s="311" t="s">
        <v>12</v>
      </c>
      <c r="S85" s="312"/>
      <c r="T85" s="313"/>
      <c r="U85" s="313" t="s">
        <v>12</v>
      </c>
      <c r="V85" s="314"/>
      <c r="W85" s="340"/>
    </row>
    <row r="86" spans="2:23" ht="3" customHeight="1">
      <c r="B86" s="304"/>
      <c r="C86" s="379"/>
      <c r="D86" s="316" t="s">
        <v>52</v>
      </c>
      <c r="E86" s="365"/>
      <c r="F86" s="313"/>
      <c r="G86" s="376"/>
      <c r="H86" s="365"/>
      <c r="I86" s="313"/>
      <c r="J86" s="313"/>
      <c r="K86" s="320"/>
      <c r="L86" s="313"/>
      <c r="M86" s="321"/>
      <c r="N86" s="313"/>
      <c r="O86" s="313"/>
      <c r="P86" s="376"/>
      <c r="Q86" s="313"/>
      <c r="R86" s="313"/>
      <c r="S86" s="313"/>
      <c r="T86" s="365"/>
      <c r="U86" s="313"/>
      <c r="V86" s="314"/>
      <c r="W86" s="340"/>
    </row>
    <row r="87" spans="2:23" ht="3" customHeight="1" thickBot="1">
      <c r="B87" s="323"/>
      <c r="C87" s="380"/>
      <c r="D87" s="344" t="s">
        <v>53</v>
      </c>
      <c r="E87" s="844"/>
      <c r="F87" s="845"/>
      <c r="G87" s="846"/>
      <c r="H87" s="844"/>
      <c r="I87" s="845"/>
      <c r="J87" s="845"/>
      <c r="K87" s="847"/>
      <c r="L87" s="836"/>
      <c r="M87" s="848"/>
      <c r="N87" s="849"/>
      <c r="O87" s="845"/>
      <c r="P87" s="846"/>
      <c r="Q87" s="849"/>
      <c r="R87" s="845"/>
      <c r="S87" s="845"/>
      <c r="T87" s="844"/>
      <c r="U87" s="845"/>
      <c r="V87" s="850"/>
      <c r="W87" s="340"/>
    </row>
    <row r="88" spans="2:23" ht="3" customHeight="1" thickBot="1">
      <c r="B88" s="329" t="s">
        <v>34</v>
      </c>
      <c r="C88" s="281" t="s">
        <v>35</v>
      </c>
      <c r="D88" s="348"/>
      <c r="E88" s="283"/>
      <c r="F88" s="286"/>
      <c r="G88" s="349"/>
      <c r="H88" s="283"/>
      <c r="I88" s="286"/>
      <c r="J88" s="286"/>
      <c r="K88" s="285"/>
      <c r="L88" s="286"/>
      <c r="M88" s="331"/>
      <c r="N88" s="286"/>
      <c r="O88" s="286"/>
      <c r="P88" s="349"/>
      <c r="Q88" s="286"/>
      <c r="R88" s="286"/>
      <c r="S88" s="286"/>
      <c r="T88" s="283"/>
      <c r="U88" s="286"/>
      <c r="V88" s="332"/>
      <c r="W88" s="288"/>
    </row>
    <row r="89" spans="2:23" ht="3" customHeight="1">
      <c r="B89" s="289"/>
      <c r="C89" s="378"/>
      <c r="D89" s="358" t="s">
        <v>15</v>
      </c>
      <c r="E89" s="381"/>
      <c r="F89" s="335" t="s">
        <v>12</v>
      </c>
      <c r="G89" s="339"/>
      <c r="H89" s="381"/>
      <c r="I89" s="335" t="s">
        <v>12</v>
      </c>
      <c r="J89" s="335"/>
      <c r="K89" s="382"/>
      <c r="L89" s="383" t="s">
        <v>12</v>
      </c>
      <c r="M89" s="384"/>
      <c r="N89" s="335"/>
      <c r="O89" s="335" t="s">
        <v>12</v>
      </c>
      <c r="P89" s="339"/>
      <c r="Q89" s="335"/>
      <c r="R89" s="335" t="s">
        <v>12</v>
      </c>
      <c r="S89" s="335"/>
      <c r="T89" s="381"/>
      <c r="U89" s="335" t="s">
        <v>12</v>
      </c>
      <c r="V89" s="357"/>
      <c r="W89" s="340"/>
    </row>
    <row r="90" spans="2:23" ht="3" customHeight="1">
      <c r="B90" s="304"/>
      <c r="C90" s="379"/>
      <c r="D90" s="306" t="s">
        <v>50</v>
      </c>
      <c r="E90" s="363"/>
      <c r="F90" s="311" t="s">
        <v>12</v>
      </c>
      <c r="G90" s="364"/>
      <c r="H90" s="363"/>
      <c r="I90" s="311" t="s">
        <v>12</v>
      </c>
      <c r="J90" s="311"/>
      <c r="K90" s="310"/>
      <c r="L90" s="311" t="s">
        <v>12</v>
      </c>
      <c r="M90" s="312"/>
      <c r="N90" s="311"/>
      <c r="O90" s="311" t="s">
        <v>12</v>
      </c>
      <c r="P90" s="364"/>
      <c r="Q90" s="311"/>
      <c r="R90" s="311" t="s">
        <v>12</v>
      </c>
      <c r="S90" s="311"/>
      <c r="T90" s="365"/>
      <c r="U90" s="313" t="s">
        <v>12</v>
      </c>
      <c r="V90" s="314"/>
      <c r="W90" s="340"/>
    </row>
    <row r="91" spans="2:23" ht="3" customHeight="1">
      <c r="B91" s="304"/>
      <c r="C91" s="379"/>
      <c r="D91" s="316" t="s">
        <v>52</v>
      </c>
      <c r="E91" s="365"/>
      <c r="F91" s="313"/>
      <c r="G91" s="376"/>
      <c r="H91" s="365"/>
      <c r="I91" s="313"/>
      <c r="J91" s="313"/>
      <c r="K91" s="320"/>
      <c r="L91" s="313"/>
      <c r="M91" s="321"/>
      <c r="N91" s="313"/>
      <c r="O91" s="313"/>
      <c r="P91" s="376"/>
      <c r="Q91" s="313"/>
      <c r="R91" s="313"/>
      <c r="S91" s="313"/>
      <c r="T91" s="365"/>
      <c r="U91" s="313"/>
      <c r="V91" s="314"/>
      <c r="W91" s="340"/>
    </row>
    <row r="92" spans="2:23" ht="3" customHeight="1" thickBot="1">
      <c r="B92" s="323"/>
      <c r="C92" s="380"/>
      <c r="D92" s="344" t="s">
        <v>53</v>
      </c>
      <c r="E92" s="844"/>
      <c r="F92" s="845"/>
      <c r="G92" s="846"/>
      <c r="H92" s="844"/>
      <c r="I92" s="845"/>
      <c r="J92" s="845"/>
      <c r="K92" s="880"/>
      <c r="L92" s="845"/>
      <c r="M92" s="881"/>
      <c r="N92" s="849"/>
      <c r="O92" s="845"/>
      <c r="P92" s="846"/>
      <c r="Q92" s="849"/>
      <c r="R92" s="845"/>
      <c r="S92" s="845"/>
      <c r="T92" s="844"/>
      <c r="U92" s="845"/>
      <c r="V92" s="850"/>
      <c r="W92" s="340"/>
    </row>
    <row r="93" spans="2:23" ht="3" customHeight="1" thickBot="1">
      <c r="B93" s="329" t="s">
        <v>34</v>
      </c>
      <c r="C93" s="281" t="s">
        <v>35</v>
      </c>
      <c r="D93" s="348"/>
      <c r="E93" s="283"/>
      <c r="F93" s="286"/>
      <c r="G93" s="349"/>
      <c r="H93" s="283"/>
      <c r="I93" s="286"/>
      <c r="J93" s="286"/>
      <c r="K93" s="285"/>
      <c r="L93" s="286"/>
      <c r="M93" s="331"/>
      <c r="N93" s="286"/>
      <c r="O93" s="286"/>
      <c r="P93" s="349"/>
      <c r="Q93" s="286"/>
      <c r="R93" s="286"/>
      <c r="S93" s="286"/>
      <c r="T93" s="283"/>
      <c r="U93" s="286"/>
      <c r="V93" s="332"/>
      <c r="W93" s="288"/>
    </row>
    <row r="94" spans="2:23" ht="3" customHeight="1">
      <c r="B94" s="289"/>
      <c r="C94" s="378"/>
      <c r="D94" s="358" t="s">
        <v>15</v>
      </c>
      <c r="E94" s="381"/>
      <c r="F94" s="335" t="s">
        <v>12</v>
      </c>
      <c r="G94" s="339"/>
      <c r="H94" s="381"/>
      <c r="I94" s="335" t="s">
        <v>12</v>
      </c>
      <c r="J94" s="335"/>
      <c r="K94" s="382"/>
      <c r="L94" s="383" t="s">
        <v>12</v>
      </c>
      <c r="M94" s="384"/>
      <c r="N94" s="335"/>
      <c r="O94" s="335" t="s">
        <v>12</v>
      </c>
      <c r="P94" s="339"/>
      <c r="Q94" s="335"/>
      <c r="R94" s="335" t="s">
        <v>12</v>
      </c>
      <c r="S94" s="335"/>
      <c r="T94" s="381"/>
      <c r="U94" s="335" t="s">
        <v>12</v>
      </c>
      <c r="V94" s="357"/>
      <c r="W94" s="340"/>
    </row>
    <row r="95" spans="2:23" ht="3" customHeight="1">
      <c r="B95" s="304"/>
      <c r="C95" s="379"/>
      <c r="D95" s="306" t="s">
        <v>50</v>
      </c>
      <c r="E95" s="363"/>
      <c r="F95" s="311" t="s">
        <v>12</v>
      </c>
      <c r="G95" s="364"/>
      <c r="H95" s="363"/>
      <c r="I95" s="311" t="s">
        <v>12</v>
      </c>
      <c r="J95" s="364"/>
      <c r="K95" s="311"/>
      <c r="L95" s="311" t="s">
        <v>12</v>
      </c>
      <c r="M95" s="311"/>
      <c r="N95" s="363"/>
      <c r="O95" s="311" t="s">
        <v>12</v>
      </c>
      <c r="P95" s="364"/>
      <c r="Q95" s="311"/>
      <c r="R95" s="311" t="s">
        <v>12</v>
      </c>
      <c r="S95" s="311"/>
      <c r="T95" s="365"/>
      <c r="U95" s="313" t="s">
        <v>12</v>
      </c>
      <c r="V95" s="314"/>
      <c r="W95" s="340"/>
    </row>
    <row r="96" spans="2:23" ht="3" customHeight="1">
      <c r="B96" s="304"/>
      <c r="C96" s="379"/>
      <c r="D96" s="316" t="s">
        <v>52</v>
      </c>
      <c r="E96" s="365"/>
      <c r="F96" s="313"/>
      <c r="G96" s="376"/>
      <c r="H96" s="365"/>
      <c r="I96" s="313"/>
      <c r="J96" s="376"/>
      <c r="K96" s="313"/>
      <c r="L96" s="313"/>
      <c r="M96" s="313"/>
      <c r="N96" s="365"/>
      <c r="O96" s="313"/>
      <c r="P96" s="376"/>
      <c r="Q96" s="313"/>
      <c r="R96" s="313"/>
      <c r="S96" s="313"/>
      <c r="T96" s="365"/>
      <c r="U96" s="313"/>
      <c r="V96" s="314"/>
      <c r="W96" s="340"/>
    </row>
    <row r="97" spans="2:23" ht="3" customHeight="1" thickBot="1">
      <c r="B97" s="385"/>
      <c r="C97" s="386"/>
      <c r="D97" s="387" t="s">
        <v>53</v>
      </c>
      <c r="E97" s="835"/>
      <c r="F97" s="836"/>
      <c r="G97" s="837"/>
      <c r="H97" s="835"/>
      <c r="I97" s="836"/>
      <c r="J97" s="837"/>
      <c r="K97" s="838"/>
      <c r="L97" s="836"/>
      <c r="M97" s="836"/>
      <c r="N97" s="835"/>
      <c r="O97" s="836"/>
      <c r="P97" s="837"/>
      <c r="Q97" s="838"/>
      <c r="R97" s="836"/>
      <c r="S97" s="836"/>
      <c r="T97" s="835"/>
      <c r="U97" s="836"/>
      <c r="V97" s="839"/>
      <c r="W97" s="388"/>
    </row>
  </sheetData>
  <mergeCells count="257">
    <mergeCell ref="H37:J37"/>
    <mergeCell ref="K37:M37"/>
    <mergeCell ref="N37:P37"/>
    <mergeCell ref="Q37:S37"/>
    <mergeCell ref="E32:G32"/>
    <mergeCell ref="H32:J32"/>
    <mergeCell ref="K32:M32"/>
    <mergeCell ref="N32:P32"/>
    <mergeCell ref="Q32:S32"/>
    <mergeCell ref="E12:G12"/>
    <mergeCell ref="H12:J12"/>
    <mergeCell ref="K12:M12"/>
    <mergeCell ref="N12:P12"/>
    <mergeCell ref="Q12:S12"/>
    <mergeCell ref="T12:V12"/>
    <mergeCell ref="E27:G27"/>
    <mergeCell ref="H27:J27"/>
    <mergeCell ref="K27:M27"/>
    <mergeCell ref="N27:P27"/>
    <mergeCell ref="E22:G22"/>
    <mergeCell ref="H22:J22"/>
    <mergeCell ref="K22:M22"/>
    <mergeCell ref="N22:P22"/>
    <mergeCell ref="E21:G21"/>
    <mergeCell ref="H21:J21"/>
    <mergeCell ref="K21:M21"/>
    <mergeCell ref="N21:P21"/>
    <mergeCell ref="E26:G26"/>
    <mergeCell ref="E17:G17"/>
    <mergeCell ref="H17:J17"/>
    <mergeCell ref="K17:M17"/>
    <mergeCell ref="N17:P17"/>
    <mergeCell ref="Q17:S17"/>
    <mergeCell ref="T52:V52"/>
    <mergeCell ref="E51:G51"/>
    <mergeCell ref="H51:J51"/>
    <mergeCell ref="K51:M51"/>
    <mergeCell ref="N51:P51"/>
    <mergeCell ref="Q51:S51"/>
    <mergeCell ref="E47:G47"/>
    <mergeCell ref="H47:J47"/>
    <mergeCell ref="K47:M47"/>
    <mergeCell ref="N47:P47"/>
    <mergeCell ref="E48:G48"/>
    <mergeCell ref="H48:J48"/>
    <mergeCell ref="K48:M48"/>
    <mergeCell ref="N48:P48"/>
    <mergeCell ref="Q48:S48"/>
    <mergeCell ref="T48:V48"/>
    <mergeCell ref="T51:V51"/>
    <mergeCell ref="E56:G56"/>
    <mergeCell ref="H56:J56"/>
    <mergeCell ref="K56:M56"/>
    <mergeCell ref="N56:P56"/>
    <mergeCell ref="Q56:S56"/>
    <mergeCell ref="E52:G52"/>
    <mergeCell ref="H52:J52"/>
    <mergeCell ref="K52:M52"/>
    <mergeCell ref="N52:P52"/>
    <mergeCell ref="Q52:S52"/>
    <mergeCell ref="E53:G53"/>
    <mergeCell ref="H53:J53"/>
    <mergeCell ref="K53:M53"/>
    <mergeCell ref="N53:P53"/>
    <mergeCell ref="Q53:S53"/>
    <mergeCell ref="E62:G62"/>
    <mergeCell ref="H62:J62"/>
    <mergeCell ref="K62:M62"/>
    <mergeCell ref="N62:P62"/>
    <mergeCell ref="Q62:S62"/>
    <mergeCell ref="E57:G57"/>
    <mergeCell ref="H57:J57"/>
    <mergeCell ref="K57:M57"/>
    <mergeCell ref="N57:P57"/>
    <mergeCell ref="Q57:S57"/>
    <mergeCell ref="E61:G61"/>
    <mergeCell ref="H61:J61"/>
    <mergeCell ref="K61:M61"/>
    <mergeCell ref="N61:P61"/>
    <mergeCell ref="Q61:S61"/>
    <mergeCell ref="E58:G58"/>
    <mergeCell ref="H58:J58"/>
    <mergeCell ref="K58:M58"/>
    <mergeCell ref="N58:P58"/>
    <mergeCell ref="Q58:S58"/>
    <mergeCell ref="E41:G41"/>
    <mergeCell ref="H41:J41"/>
    <mergeCell ref="K41:M41"/>
    <mergeCell ref="N41:P41"/>
    <mergeCell ref="Q41:S41"/>
    <mergeCell ref="Q6:S6"/>
    <mergeCell ref="T6:V6"/>
    <mergeCell ref="E11:G11"/>
    <mergeCell ref="H11:J11"/>
    <mergeCell ref="K11:M11"/>
    <mergeCell ref="N11:P11"/>
    <mergeCell ref="Q11:S11"/>
    <mergeCell ref="T11:V11"/>
    <mergeCell ref="E16:G16"/>
    <mergeCell ref="H16:J16"/>
    <mergeCell ref="K16:M16"/>
    <mergeCell ref="N16:P16"/>
    <mergeCell ref="Q16:S16"/>
    <mergeCell ref="T7:V7"/>
    <mergeCell ref="E7:G7"/>
    <mergeCell ref="H7:J7"/>
    <mergeCell ref="K7:M7"/>
    <mergeCell ref="N7:P7"/>
    <mergeCell ref="Q7:S7"/>
    <mergeCell ref="E46:G46"/>
    <mergeCell ref="H46:J46"/>
    <mergeCell ref="K46:M46"/>
    <mergeCell ref="N46:P46"/>
    <mergeCell ref="E42:G42"/>
    <mergeCell ref="H42:J42"/>
    <mergeCell ref="K42:M42"/>
    <mergeCell ref="N42:P42"/>
    <mergeCell ref="Q42:S42"/>
    <mergeCell ref="E43:G43"/>
    <mergeCell ref="H43:J43"/>
    <mergeCell ref="K43:M43"/>
    <mergeCell ref="N43:P43"/>
    <mergeCell ref="Q43:S43"/>
    <mergeCell ref="K92:M92"/>
    <mergeCell ref="N92:P92"/>
    <mergeCell ref="Q92:S92"/>
    <mergeCell ref="T92:V92"/>
    <mergeCell ref="E67:G67"/>
    <mergeCell ref="H67:J67"/>
    <mergeCell ref="K67:M67"/>
    <mergeCell ref="N67:P67"/>
    <mergeCell ref="Q67:S67"/>
    <mergeCell ref="Q72:S72"/>
    <mergeCell ref="E82:G82"/>
    <mergeCell ref="H82:J82"/>
    <mergeCell ref="K82:M82"/>
    <mergeCell ref="N82:P82"/>
    <mergeCell ref="Q82:S82"/>
    <mergeCell ref="E77:G77"/>
    <mergeCell ref="H77:J77"/>
    <mergeCell ref="K77:M77"/>
    <mergeCell ref="N77:P77"/>
    <mergeCell ref="Q77:S77"/>
    <mergeCell ref="E68:G68"/>
    <mergeCell ref="H68:J68"/>
    <mergeCell ref="K68:M68"/>
    <mergeCell ref="N68:P68"/>
    <mergeCell ref="R2:V2"/>
    <mergeCell ref="E3:G3"/>
    <mergeCell ref="H3:J3"/>
    <mergeCell ref="K3:M3"/>
    <mergeCell ref="N3:P3"/>
    <mergeCell ref="Q3:S3"/>
    <mergeCell ref="T3:V3"/>
    <mergeCell ref="E8:G8"/>
    <mergeCell ref="H8:J8"/>
    <mergeCell ref="K8:M8"/>
    <mergeCell ref="E6:G6"/>
    <mergeCell ref="H6:J6"/>
    <mergeCell ref="K6:M6"/>
    <mergeCell ref="N6:P6"/>
    <mergeCell ref="E13:G13"/>
    <mergeCell ref="H13:J13"/>
    <mergeCell ref="K13:M13"/>
    <mergeCell ref="N13:P13"/>
    <mergeCell ref="Q13:S13"/>
    <mergeCell ref="E18:G18"/>
    <mergeCell ref="H18:J18"/>
    <mergeCell ref="K18:M18"/>
    <mergeCell ref="N18:P18"/>
    <mergeCell ref="Q18:S18"/>
    <mergeCell ref="E23:G23"/>
    <mergeCell ref="H23:J23"/>
    <mergeCell ref="K23:M23"/>
    <mergeCell ref="N23:P23"/>
    <mergeCell ref="Q23:S23"/>
    <mergeCell ref="E28:G28"/>
    <mergeCell ref="H28:J28"/>
    <mergeCell ref="K28:M28"/>
    <mergeCell ref="N28:P28"/>
    <mergeCell ref="Q28:S28"/>
    <mergeCell ref="H26:J26"/>
    <mergeCell ref="K26:M26"/>
    <mergeCell ref="N26:P26"/>
    <mergeCell ref="T28:V28"/>
    <mergeCell ref="T31:V31"/>
    <mergeCell ref="E33:G33"/>
    <mergeCell ref="H33:J33"/>
    <mergeCell ref="K33:M33"/>
    <mergeCell ref="N33:P33"/>
    <mergeCell ref="Q33:S33"/>
    <mergeCell ref="E38:G38"/>
    <mergeCell ref="H38:J38"/>
    <mergeCell ref="K38:M38"/>
    <mergeCell ref="N38:P38"/>
    <mergeCell ref="Q38:S38"/>
    <mergeCell ref="T32:V32"/>
    <mergeCell ref="E31:G31"/>
    <mergeCell ref="H31:J31"/>
    <mergeCell ref="K31:M31"/>
    <mergeCell ref="N31:P31"/>
    <mergeCell ref="Q31:S31"/>
    <mergeCell ref="E36:G36"/>
    <mergeCell ref="H36:J36"/>
    <mergeCell ref="K36:M36"/>
    <mergeCell ref="N36:P36"/>
    <mergeCell ref="Q36:S36"/>
    <mergeCell ref="E37:G37"/>
    <mergeCell ref="E63:G63"/>
    <mergeCell ref="H63:J63"/>
    <mergeCell ref="K63:M63"/>
    <mergeCell ref="N63:P63"/>
    <mergeCell ref="Q63:S63"/>
    <mergeCell ref="Q68:S68"/>
    <mergeCell ref="E71:G71"/>
    <mergeCell ref="H71:J71"/>
    <mergeCell ref="K71:M71"/>
    <mergeCell ref="N71:P71"/>
    <mergeCell ref="Q71:S71"/>
    <mergeCell ref="E66:G66"/>
    <mergeCell ref="H66:J66"/>
    <mergeCell ref="K66:M66"/>
    <mergeCell ref="N66:P66"/>
    <mergeCell ref="Q66:S66"/>
    <mergeCell ref="E72:G72"/>
    <mergeCell ref="H72:J72"/>
    <mergeCell ref="K72:M72"/>
    <mergeCell ref="N72:P72"/>
    <mergeCell ref="E73:G73"/>
    <mergeCell ref="H73:J73"/>
    <mergeCell ref="K73:M73"/>
    <mergeCell ref="N73:P73"/>
    <mergeCell ref="Q73:S73"/>
    <mergeCell ref="E97:G97"/>
    <mergeCell ref="H97:J97"/>
    <mergeCell ref="K97:M97"/>
    <mergeCell ref="N97:P97"/>
    <mergeCell ref="Q97:S97"/>
    <mergeCell ref="T97:V97"/>
    <mergeCell ref="E76:G76"/>
    <mergeCell ref="H76:J76"/>
    <mergeCell ref="K76:M76"/>
    <mergeCell ref="N76:P76"/>
    <mergeCell ref="Q76:S76"/>
    <mergeCell ref="E81:G81"/>
    <mergeCell ref="H81:J81"/>
    <mergeCell ref="K81:M81"/>
    <mergeCell ref="N81:P81"/>
    <mergeCell ref="Q81:S81"/>
    <mergeCell ref="E87:G87"/>
    <mergeCell ref="H87:J87"/>
    <mergeCell ref="K87:M87"/>
    <mergeCell ref="N87:P87"/>
    <mergeCell ref="Q87:S87"/>
    <mergeCell ref="T87:V87"/>
    <mergeCell ref="E92:G92"/>
    <mergeCell ref="H92:J92"/>
  </mergeCells>
  <phoneticPr fontId="5"/>
  <pageMargins left="0.19685039370078741" right="0" top="0.59055118110236227" bottom="0.39370078740157483" header="3.937007874015748E-2" footer="0"/>
  <pageSetup paperSize="9" scale="89" fitToHeight="2" orientation="portrait" r:id="rId1"/>
  <rowBreaks count="1" manualBreakCount="1">
    <brk id="6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2F64-E8A9-4E06-8ABB-CFEF5F59F677}">
  <dimension ref="B1:AZ56"/>
  <sheetViews>
    <sheetView showGridLines="0" zoomScale="90" zoomScaleNormal="90" workbookViewId="0">
      <selection activeCell="AX33" sqref="AX33"/>
    </sheetView>
  </sheetViews>
  <sheetFormatPr defaultRowHeight="13.2"/>
  <cols>
    <col min="1" max="1" width="1.44140625" customWidth="1"/>
    <col min="2" max="34" width="2.109375" customWidth="1"/>
    <col min="35" max="37" width="0.33203125" customWidth="1"/>
    <col min="38" max="38" width="24.109375" bestFit="1" customWidth="1"/>
    <col min="39" max="39" width="3.44140625" bestFit="1" customWidth="1"/>
    <col min="40" max="42" width="3.21875" bestFit="1" customWidth="1"/>
    <col min="43" max="45" width="4.109375" bestFit="1" customWidth="1"/>
    <col min="46" max="46" width="3.44140625" bestFit="1" customWidth="1"/>
    <col min="47" max="47" width="3.21875" customWidth="1"/>
    <col min="48" max="48" width="7.6640625" customWidth="1"/>
    <col min="49" max="49" width="1.21875" customWidth="1"/>
    <col min="50" max="50" width="8.6640625" customWidth="1"/>
  </cols>
  <sheetData>
    <row r="1" spans="2:52" s="77" customFormat="1" ht="15" customHeight="1">
      <c r="B1" s="152" t="s">
        <v>426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2:52" ht="24.9" customHeight="1">
      <c r="B2" s="832" t="s">
        <v>148</v>
      </c>
      <c r="C2" s="833"/>
      <c r="D2" s="834"/>
      <c r="E2" s="832" t="s">
        <v>459</v>
      </c>
      <c r="F2" s="833"/>
      <c r="G2" s="834"/>
      <c r="H2" s="832" t="s">
        <v>460</v>
      </c>
      <c r="I2" s="833"/>
      <c r="J2" s="834"/>
      <c r="K2" s="832" t="s">
        <v>129</v>
      </c>
      <c r="L2" s="833"/>
      <c r="M2" s="834"/>
      <c r="N2" s="832" t="s">
        <v>131</v>
      </c>
      <c r="O2" s="833"/>
      <c r="P2" s="834"/>
      <c r="Q2" s="832" t="s">
        <v>156</v>
      </c>
      <c r="R2" s="833"/>
      <c r="S2" s="834"/>
      <c r="T2" s="832" t="s">
        <v>461</v>
      </c>
      <c r="U2" s="833"/>
      <c r="V2" s="834"/>
      <c r="W2" s="832" t="s">
        <v>462</v>
      </c>
      <c r="X2" s="833"/>
      <c r="Y2" s="834"/>
      <c r="Z2" s="832" t="s">
        <v>44</v>
      </c>
      <c r="AA2" s="833"/>
      <c r="AB2" s="834"/>
      <c r="AC2" s="832" t="s">
        <v>45</v>
      </c>
      <c r="AD2" s="833"/>
      <c r="AE2" s="834"/>
      <c r="AF2" s="832" t="s">
        <v>54</v>
      </c>
      <c r="AG2" s="833"/>
      <c r="AH2" s="834"/>
      <c r="AI2" s="832"/>
      <c r="AJ2" s="833"/>
      <c r="AK2" s="834"/>
      <c r="AL2" s="155" t="s">
        <v>425</v>
      </c>
      <c r="AM2" s="156" t="s">
        <v>88</v>
      </c>
      <c r="AN2" s="156" t="s">
        <v>89</v>
      </c>
      <c r="AO2" s="156" t="s">
        <v>90</v>
      </c>
      <c r="AP2" s="156" t="s">
        <v>91</v>
      </c>
      <c r="AQ2" s="71" t="s">
        <v>92</v>
      </c>
      <c r="AR2" s="71" t="s">
        <v>93</v>
      </c>
      <c r="AS2" s="71" t="s">
        <v>94</v>
      </c>
      <c r="AT2" s="74" t="s">
        <v>95</v>
      </c>
      <c r="AU2" s="157" t="s">
        <v>96</v>
      </c>
      <c r="AV2" s="158"/>
      <c r="AW2" s="2"/>
    </row>
    <row r="3" spans="2:52" ht="13.5" customHeight="1">
      <c r="B3" s="159"/>
      <c r="C3" s="160" t="s">
        <v>97</v>
      </c>
      <c r="D3" s="161"/>
      <c r="E3" s="86"/>
      <c r="F3" s="82" t="str">
        <f>IF(E3="","-",IF(E3&gt;G3,"○",IF(E3&lt;G3,"●","△")))</f>
        <v>-</v>
      </c>
      <c r="G3" s="87"/>
      <c r="H3" s="82"/>
      <c r="I3" s="82" t="str">
        <f>IF(H3="","-",IF(H3&gt;J3,"○",IF(H3&lt;J3,"●","△")))</f>
        <v>-</v>
      </c>
      <c r="J3" s="82"/>
      <c r="K3" s="86"/>
      <c r="L3" s="82" t="str">
        <f>IF(K3="","-",IF(K3&gt;M3,"○",IF(K3&lt;M3,"●","△")))</f>
        <v>-</v>
      </c>
      <c r="M3" s="87"/>
      <c r="N3" s="82"/>
      <c r="O3" s="82" t="str">
        <f>IF(N3="","-",IF(N3&gt;P3,"○",IF(N3&lt;P3,"●","△")))</f>
        <v>-</v>
      </c>
      <c r="P3" s="82"/>
      <c r="Q3" s="86"/>
      <c r="R3" s="82" t="str">
        <f>IF(Q3="","-",IF(Q3&gt;S3,"○",IF(Q3&lt;S3,"●","△")))</f>
        <v>-</v>
      </c>
      <c r="S3" s="87"/>
      <c r="T3" s="82"/>
      <c r="U3" s="82" t="str">
        <f t="shared" ref="U3:U8" si="0">IF(T3="","-",IF(T3&gt;V3,"○",IF(T3&lt;V3,"●","△")))</f>
        <v>-</v>
      </c>
      <c r="V3" s="82"/>
      <c r="W3" s="86"/>
      <c r="X3" s="82" t="str">
        <f t="shared" ref="X3:X9" si="1">IF(W3="","-",IF(W3&gt;Y3,"○",IF(W3&lt;Y3,"●","△")))</f>
        <v>-</v>
      </c>
      <c r="Y3" s="87"/>
      <c r="Z3" s="82"/>
      <c r="AA3" s="82" t="str">
        <f t="shared" ref="AA3:AA10" si="2">IF(Z3="","-",IF(Z3&gt;AB3,"○",IF(Z3&lt;AB3,"●","△")))</f>
        <v>-</v>
      </c>
      <c r="AB3" s="82"/>
      <c r="AC3" s="86"/>
      <c r="AD3" s="82" t="str">
        <f t="shared" ref="AD3:AD11" si="3">IF(AC3="","-",IF(AC3&gt;AE3,"○",IF(AC3&lt;AE3,"●","△")))</f>
        <v>-</v>
      </c>
      <c r="AE3" s="87"/>
      <c r="AF3" s="82"/>
      <c r="AG3" s="82" t="str">
        <f t="shared" ref="AG3:AG12" si="4">IF(AF3="","-",IF(AF3&gt;AH3,"○",IF(AF3&lt;AH3,"●","△")))</f>
        <v>-</v>
      </c>
      <c r="AH3" s="82"/>
      <c r="AI3" s="86"/>
      <c r="AJ3" s="162" t="str">
        <f t="shared" ref="AJ3:AJ13" si="5">IF(AI3="","-",IF(AI3&gt;AK3,"○",IF(AI3&lt;AK3,"●","△")))</f>
        <v>-</v>
      </c>
      <c r="AK3" s="87"/>
      <c r="AL3" s="74" t="s">
        <v>448</v>
      </c>
      <c r="AM3" s="163">
        <f>(24-COUNTBLANK(B3:AK3))/2</f>
        <v>0</v>
      </c>
      <c r="AN3" s="163">
        <f t="shared" ref="AN3:AN14" si="6">COUNTIF(B3:AK3,"○")</f>
        <v>0</v>
      </c>
      <c r="AO3" s="163">
        <f>COUNTIF(B3:AK3,"●")</f>
        <v>0</v>
      </c>
      <c r="AP3" s="163">
        <f t="shared" ref="AP3:AP14" si="7">COUNTIF(B3:AK3,"△")</f>
        <v>0</v>
      </c>
      <c r="AQ3" s="164">
        <f t="shared" ref="AQ3:AQ14" si="8">O18</f>
        <v>0</v>
      </c>
      <c r="AR3" s="163">
        <f t="shared" ref="AR3:AR14" si="9">AF18</f>
        <v>0</v>
      </c>
      <c r="AS3" s="163">
        <f t="shared" ref="AS3:AS15" si="10">AQ3-AR3</f>
        <v>0</v>
      </c>
      <c r="AT3" s="165">
        <f>AN3*3+AP3*1-AM18</f>
        <v>0</v>
      </c>
      <c r="AU3" s="101">
        <f>RANK(AV3,$AV$3:$AV$14)</f>
        <v>1</v>
      </c>
      <c r="AV3" s="2">
        <f t="shared" ref="AV3:AV14" si="11">AT3*10000+AS3*100+AQ3</f>
        <v>0</v>
      </c>
      <c r="AW3" s="2"/>
      <c r="AX3" s="146" t="e">
        <f>AT3/AM3</f>
        <v>#DIV/0!</v>
      </c>
      <c r="AZ3" t="s">
        <v>148</v>
      </c>
    </row>
    <row r="4" spans="2:52" ht="13.5" customHeight="1">
      <c r="B4" s="68" t="str">
        <f>IF(G3="","",G3)</f>
        <v/>
      </c>
      <c r="C4" s="82" t="str">
        <f t="shared" ref="C4:C14" si="12">IF(B4="","-",IF(B4&gt;D4,"○",IF(B4&lt;D4,"●","△")))</f>
        <v>-</v>
      </c>
      <c r="D4" s="69" t="str">
        <f>IF(E3="","",E3)</f>
        <v/>
      </c>
      <c r="E4" s="166"/>
      <c r="F4" s="160" t="s">
        <v>97</v>
      </c>
      <c r="G4" s="167"/>
      <c r="H4" s="69"/>
      <c r="I4" s="82" t="str">
        <f>IF(H4="","-",IF(H4&gt;J4,"○",IF(H4&lt;J4,"●","△")))</f>
        <v>-</v>
      </c>
      <c r="J4" s="69"/>
      <c r="K4" s="68"/>
      <c r="L4" s="82" t="str">
        <f>IF(K4="","-",IF(K4&gt;M4,"○",IF(K4&lt;M4,"●","△")))</f>
        <v>-</v>
      </c>
      <c r="M4" s="70"/>
      <c r="N4" s="69"/>
      <c r="O4" s="82" t="str">
        <f>IF(N4="","-",IF(N4&gt;P4,"○",IF(N4&lt;P4,"●","△")))</f>
        <v>-</v>
      </c>
      <c r="P4" s="69"/>
      <c r="Q4" s="68"/>
      <c r="R4" s="82" t="str">
        <f>IF(Q4="","-",IF(Q4&gt;S4,"○",IF(Q4&lt;S4,"●","△")))</f>
        <v>-</v>
      </c>
      <c r="S4" s="70"/>
      <c r="T4" s="69"/>
      <c r="U4" s="82" t="str">
        <f t="shared" si="0"/>
        <v>-</v>
      </c>
      <c r="V4" s="69"/>
      <c r="W4" s="68"/>
      <c r="X4" s="82" t="str">
        <f t="shared" si="1"/>
        <v>-</v>
      </c>
      <c r="Y4" s="70"/>
      <c r="Z4" s="69"/>
      <c r="AA4" s="82" t="str">
        <f t="shared" si="2"/>
        <v>-</v>
      </c>
      <c r="AB4" s="69"/>
      <c r="AC4" s="68"/>
      <c r="AD4" s="82" t="str">
        <f t="shared" si="3"/>
        <v>-</v>
      </c>
      <c r="AE4" s="70"/>
      <c r="AF4" s="69"/>
      <c r="AG4" s="82" t="str">
        <f t="shared" si="4"/>
        <v>-</v>
      </c>
      <c r="AH4" s="69"/>
      <c r="AI4" s="68"/>
      <c r="AJ4" s="82" t="str">
        <f t="shared" si="5"/>
        <v>-</v>
      </c>
      <c r="AK4" s="70"/>
      <c r="AL4" s="74" t="s">
        <v>449</v>
      </c>
      <c r="AM4" s="163">
        <f t="shared" ref="AM4:AM14" si="13">(24-COUNTBLANK(B4:AK4))/2</f>
        <v>0</v>
      </c>
      <c r="AN4" s="163">
        <f t="shared" si="6"/>
        <v>0</v>
      </c>
      <c r="AO4" s="163">
        <f>COUNTIF(B4:AK4,"●")</f>
        <v>0</v>
      </c>
      <c r="AP4" s="163">
        <f t="shared" si="7"/>
        <v>0</v>
      </c>
      <c r="AQ4" s="163">
        <f t="shared" si="8"/>
        <v>0</v>
      </c>
      <c r="AR4" s="163">
        <f t="shared" si="9"/>
        <v>0</v>
      </c>
      <c r="AS4" s="163">
        <f t="shared" si="10"/>
        <v>0</v>
      </c>
      <c r="AT4" s="165">
        <f t="shared" ref="AT4:AT14" si="14">AN4*3+AP4*1-AM19</f>
        <v>0</v>
      </c>
      <c r="AU4" s="101">
        <f t="shared" ref="AU4:AU14" si="15">RANK(AV4,$AV$3:$AV$14)</f>
        <v>1</v>
      </c>
      <c r="AV4" s="2">
        <f t="shared" si="11"/>
        <v>0</v>
      </c>
      <c r="AW4" s="2"/>
      <c r="AX4" s="146" t="e">
        <f t="shared" ref="AX4:AX14" si="16">AT4/AM4</f>
        <v>#DIV/0!</v>
      </c>
      <c r="AZ4" t="s">
        <v>459</v>
      </c>
    </row>
    <row r="5" spans="2:52" ht="13.5" customHeight="1">
      <c r="B5" s="68" t="str">
        <f>IF(J3="","",J3)</f>
        <v/>
      </c>
      <c r="C5" s="82" t="str">
        <f t="shared" si="12"/>
        <v>-</v>
      </c>
      <c r="D5" s="69" t="str">
        <f>IF(H3="","",H3)</f>
        <v/>
      </c>
      <c r="E5" s="68" t="str">
        <f>IF(J4="","",J4)</f>
        <v/>
      </c>
      <c r="F5" s="82" t="str">
        <f t="shared" ref="F5:F14" si="17">IF(E5="","-",IF(E5&gt;G5,"○",IF(E5&lt;G5,"●","△")))</f>
        <v>-</v>
      </c>
      <c r="G5" s="70" t="str">
        <f>IF(H4="","",H4)</f>
        <v/>
      </c>
      <c r="H5" s="168"/>
      <c r="I5" s="160" t="s">
        <v>97</v>
      </c>
      <c r="J5" s="168"/>
      <c r="K5" s="169"/>
      <c r="L5" s="82" t="str">
        <f>IF(K5="","-",IF(K5&gt;M5,"○",IF(K5&lt;M5,"●","△")))</f>
        <v>-</v>
      </c>
      <c r="M5" s="170"/>
      <c r="N5" s="56"/>
      <c r="O5" s="82" t="str">
        <f>IF(N5="","-",IF(N5&gt;P5,"○",IF(N5&lt;P5,"●","△")))</f>
        <v>-</v>
      </c>
      <c r="P5" s="56"/>
      <c r="Q5" s="169"/>
      <c r="R5" s="82" t="str">
        <f>IF(Q5="","-",IF(Q5&gt;S5,"○",IF(Q5&lt;S5,"●","△")))</f>
        <v>-</v>
      </c>
      <c r="S5" s="170"/>
      <c r="T5" s="56"/>
      <c r="U5" s="82" t="str">
        <f t="shared" si="0"/>
        <v>-</v>
      </c>
      <c r="V5" s="56"/>
      <c r="W5" s="169"/>
      <c r="X5" s="82" t="str">
        <f t="shared" si="1"/>
        <v>-</v>
      </c>
      <c r="Y5" s="170"/>
      <c r="Z5" s="56"/>
      <c r="AA5" s="82" t="str">
        <f t="shared" si="2"/>
        <v>-</v>
      </c>
      <c r="AB5" s="56"/>
      <c r="AC5" s="169"/>
      <c r="AD5" s="82" t="str">
        <f t="shared" si="3"/>
        <v>-</v>
      </c>
      <c r="AE5" s="170"/>
      <c r="AF5" s="56"/>
      <c r="AG5" s="82" t="str">
        <f t="shared" si="4"/>
        <v>-</v>
      </c>
      <c r="AH5" s="56"/>
      <c r="AI5" s="169"/>
      <c r="AJ5" s="82" t="str">
        <f t="shared" si="5"/>
        <v>-</v>
      </c>
      <c r="AK5" s="170"/>
      <c r="AL5" s="74" t="s">
        <v>450</v>
      </c>
      <c r="AM5" s="163">
        <f t="shared" si="13"/>
        <v>0</v>
      </c>
      <c r="AN5" s="163">
        <f t="shared" si="6"/>
        <v>0</v>
      </c>
      <c r="AO5" s="163">
        <f t="shared" ref="AO5:AO14" si="18">COUNTIF(B5:AK5,"●")</f>
        <v>0</v>
      </c>
      <c r="AP5" s="163">
        <f t="shared" si="7"/>
        <v>0</v>
      </c>
      <c r="AQ5" s="163">
        <f t="shared" si="8"/>
        <v>0</v>
      </c>
      <c r="AR5" s="163">
        <f t="shared" si="9"/>
        <v>0</v>
      </c>
      <c r="AS5" s="163">
        <f t="shared" si="10"/>
        <v>0</v>
      </c>
      <c r="AT5" s="165">
        <f>AN5*3+AP5*1-AM20</f>
        <v>0</v>
      </c>
      <c r="AU5" s="101">
        <f t="shared" si="15"/>
        <v>1</v>
      </c>
      <c r="AV5" s="2">
        <f t="shared" si="11"/>
        <v>0</v>
      </c>
      <c r="AW5" s="2"/>
      <c r="AX5" s="146" t="e">
        <f t="shared" si="16"/>
        <v>#DIV/0!</v>
      </c>
      <c r="AZ5" t="s">
        <v>460</v>
      </c>
    </row>
    <row r="6" spans="2:52" ht="13.5" customHeight="1">
      <c r="B6" s="68" t="str">
        <f>IF(M3="","",M3)</f>
        <v/>
      </c>
      <c r="C6" s="69" t="str">
        <f t="shared" si="12"/>
        <v>-</v>
      </c>
      <c r="D6" s="70" t="str">
        <f>IF(K3="","",K3)</f>
        <v/>
      </c>
      <c r="E6" s="86" t="str">
        <f>IF(M4="","",M4)</f>
        <v/>
      </c>
      <c r="F6" s="82" t="str">
        <f t="shared" si="17"/>
        <v>-</v>
      </c>
      <c r="G6" s="170" t="str">
        <f>IF(K4="","",K4)</f>
        <v/>
      </c>
      <c r="H6" s="82" t="str">
        <f>IF(M5="","",M5)</f>
        <v/>
      </c>
      <c r="I6" s="82" t="str">
        <f t="shared" ref="I6:I14" si="19">IF(H6="","-",IF(H6&gt;J6,"○",IF(H6&lt;J6,"●","△")))</f>
        <v>-</v>
      </c>
      <c r="J6" s="82" t="str">
        <f>IF(K5="","",K5)</f>
        <v/>
      </c>
      <c r="K6" s="171"/>
      <c r="L6" s="160" t="s">
        <v>97</v>
      </c>
      <c r="M6" s="172"/>
      <c r="N6" s="82"/>
      <c r="O6" s="82" t="str">
        <f>IF(N6="","-",IF(N6&gt;P6,"○",IF(N6&lt;P6,"●","△")))</f>
        <v>-</v>
      </c>
      <c r="P6" s="82"/>
      <c r="Q6" s="86"/>
      <c r="R6" s="82" t="str">
        <f>IF(Q6="","-",IF(Q6&gt;S6,"○",IF(Q6&lt;S6,"●","△")))</f>
        <v>-</v>
      </c>
      <c r="S6" s="87"/>
      <c r="T6" s="82"/>
      <c r="U6" s="82" t="str">
        <f t="shared" si="0"/>
        <v>-</v>
      </c>
      <c r="V6" s="82"/>
      <c r="W6" s="86"/>
      <c r="X6" s="82" t="str">
        <f t="shared" si="1"/>
        <v>-</v>
      </c>
      <c r="Y6" s="87"/>
      <c r="Z6" s="82"/>
      <c r="AA6" s="82" t="str">
        <f t="shared" si="2"/>
        <v>-</v>
      </c>
      <c r="AB6" s="82"/>
      <c r="AC6" s="86"/>
      <c r="AD6" s="82" t="str">
        <f t="shared" si="3"/>
        <v>-</v>
      </c>
      <c r="AE6" s="87"/>
      <c r="AF6" s="82"/>
      <c r="AG6" s="82" t="str">
        <f t="shared" si="4"/>
        <v>-</v>
      </c>
      <c r="AH6" s="82"/>
      <c r="AI6" s="86"/>
      <c r="AJ6" s="82" t="str">
        <f t="shared" si="5"/>
        <v>-</v>
      </c>
      <c r="AK6" s="87"/>
      <c r="AL6" s="74" t="s">
        <v>451</v>
      </c>
      <c r="AM6" s="163">
        <f t="shared" si="13"/>
        <v>0</v>
      </c>
      <c r="AN6" s="163">
        <f t="shared" si="6"/>
        <v>0</v>
      </c>
      <c r="AO6" s="163">
        <f t="shared" si="18"/>
        <v>0</v>
      </c>
      <c r="AP6" s="163">
        <f t="shared" si="7"/>
        <v>0</v>
      </c>
      <c r="AQ6" s="163">
        <f t="shared" si="8"/>
        <v>0</v>
      </c>
      <c r="AR6" s="163">
        <f t="shared" si="9"/>
        <v>0</v>
      </c>
      <c r="AS6" s="163">
        <f t="shared" si="10"/>
        <v>0</v>
      </c>
      <c r="AT6" s="165">
        <f>AN6*3+AP6*1-AM21</f>
        <v>0</v>
      </c>
      <c r="AU6" s="101">
        <f t="shared" si="15"/>
        <v>1</v>
      </c>
      <c r="AV6" s="2">
        <f t="shared" si="11"/>
        <v>0</v>
      </c>
      <c r="AW6" s="2"/>
      <c r="AX6" s="146" t="e">
        <f t="shared" si="16"/>
        <v>#DIV/0!</v>
      </c>
      <c r="AZ6" t="s">
        <v>129</v>
      </c>
    </row>
    <row r="7" spans="2:52" ht="13.5" customHeight="1">
      <c r="B7" s="169" t="str">
        <f>IF(P3="","",P3)</f>
        <v/>
      </c>
      <c r="C7" s="56" t="str">
        <f t="shared" si="12"/>
        <v>-</v>
      </c>
      <c r="D7" s="70" t="str">
        <f>IF(N3="","",N3)</f>
        <v/>
      </c>
      <c r="E7" s="68" t="str">
        <f>IF(P4="","",P4)</f>
        <v/>
      </c>
      <c r="F7" s="82" t="str">
        <f t="shared" si="17"/>
        <v>-</v>
      </c>
      <c r="G7" s="70" t="str">
        <f>IF(N4="","",N4)</f>
        <v/>
      </c>
      <c r="H7" s="69" t="str">
        <f>IF(P5="","",P5)</f>
        <v/>
      </c>
      <c r="I7" s="82" t="str">
        <f t="shared" si="19"/>
        <v>-</v>
      </c>
      <c r="J7" s="69" t="str">
        <f>IF(N5="","",N5)</f>
        <v/>
      </c>
      <c r="K7" s="68" t="str">
        <f>IF(P6="","",P6)</f>
        <v/>
      </c>
      <c r="L7" s="82" t="str">
        <f t="shared" ref="L7:L14" si="20">IF(K7="","-",IF(K7&gt;M7,"○",IF(K7&lt;M7,"●","△")))</f>
        <v>-</v>
      </c>
      <c r="M7" s="70" t="str">
        <f>IF(N6="","",N6)</f>
        <v/>
      </c>
      <c r="N7" s="173"/>
      <c r="O7" s="160" t="s">
        <v>97</v>
      </c>
      <c r="P7" s="173"/>
      <c r="Q7" s="68"/>
      <c r="R7" s="82" t="str">
        <f>IF(Q7="","-",IF(Q7&gt;S7,"○",IF(Q7&lt;S7,"●","△")))</f>
        <v>-</v>
      </c>
      <c r="S7" s="70"/>
      <c r="T7" s="69"/>
      <c r="U7" s="82" t="str">
        <f t="shared" si="0"/>
        <v>-</v>
      </c>
      <c r="V7" s="69"/>
      <c r="W7" s="68"/>
      <c r="X7" s="82" t="str">
        <f t="shared" si="1"/>
        <v>-</v>
      </c>
      <c r="Y7" s="70"/>
      <c r="Z7" s="69"/>
      <c r="AA7" s="82" t="str">
        <f t="shared" si="2"/>
        <v>-</v>
      </c>
      <c r="AB7" s="69"/>
      <c r="AC7" s="68"/>
      <c r="AD7" s="82" t="str">
        <f t="shared" si="3"/>
        <v>-</v>
      </c>
      <c r="AE7" s="70"/>
      <c r="AF7" s="69"/>
      <c r="AG7" s="82" t="str">
        <f t="shared" si="4"/>
        <v>-</v>
      </c>
      <c r="AH7" s="69"/>
      <c r="AI7" s="68"/>
      <c r="AJ7" s="82" t="str">
        <f t="shared" si="5"/>
        <v>-</v>
      </c>
      <c r="AK7" s="70"/>
      <c r="AL7" s="74" t="s">
        <v>452</v>
      </c>
      <c r="AM7" s="163">
        <f t="shared" si="13"/>
        <v>0</v>
      </c>
      <c r="AN7" s="163">
        <f t="shared" si="6"/>
        <v>0</v>
      </c>
      <c r="AO7" s="163">
        <f t="shared" si="18"/>
        <v>0</v>
      </c>
      <c r="AP7" s="163">
        <f t="shared" si="7"/>
        <v>0</v>
      </c>
      <c r="AQ7" s="163">
        <f t="shared" si="8"/>
        <v>0</v>
      </c>
      <c r="AR7" s="163">
        <f t="shared" si="9"/>
        <v>0</v>
      </c>
      <c r="AS7" s="163">
        <f t="shared" si="10"/>
        <v>0</v>
      </c>
      <c r="AT7" s="165">
        <f t="shared" si="14"/>
        <v>0</v>
      </c>
      <c r="AU7" s="101">
        <f t="shared" si="15"/>
        <v>1</v>
      </c>
      <c r="AV7" s="2">
        <f t="shared" si="11"/>
        <v>0</v>
      </c>
      <c r="AW7" s="2"/>
      <c r="AX7" s="146" t="e">
        <f t="shared" si="16"/>
        <v>#DIV/0!</v>
      </c>
      <c r="AZ7" t="s">
        <v>131</v>
      </c>
    </row>
    <row r="8" spans="2:52" ht="13.5" customHeight="1">
      <c r="B8" s="68" t="str">
        <f>IF(S3="","",S3)</f>
        <v/>
      </c>
      <c r="C8" s="69" t="str">
        <f t="shared" si="12"/>
        <v>-</v>
      </c>
      <c r="D8" s="70" t="str">
        <f>IF(Q3="","",Q3)</f>
        <v/>
      </c>
      <c r="E8" s="169" t="str">
        <f>IF(S4="","",S4)</f>
        <v/>
      </c>
      <c r="F8" s="82" t="str">
        <f t="shared" si="17"/>
        <v>-</v>
      </c>
      <c r="G8" s="170" t="str">
        <f>IF(Q4="","",Q4)</f>
        <v/>
      </c>
      <c r="H8" s="56" t="str">
        <f>IF(S5="","",S5)</f>
        <v/>
      </c>
      <c r="I8" s="82" t="str">
        <f t="shared" si="19"/>
        <v>-</v>
      </c>
      <c r="J8" s="56" t="str">
        <f>IF(Q5="","",Q5)</f>
        <v/>
      </c>
      <c r="K8" s="169" t="str">
        <f>IF(S6="","",S6)</f>
        <v/>
      </c>
      <c r="L8" s="82" t="str">
        <f t="shared" si="20"/>
        <v>-</v>
      </c>
      <c r="M8" s="170" t="str">
        <f>IF(Q6="","",Q6)</f>
        <v/>
      </c>
      <c r="N8" s="56" t="str">
        <f>IF(S7="","",S7)</f>
        <v/>
      </c>
      <c r="O8" s="82" t="str">
        <f t="shared" ref="O8:O14" si="21">IF(N8="","-",IF(N8&gt;P8,"○",IF(N8&lt;P8,"●","△")))</f>
        <v>-</v>
      </c>
      <c r="P8" s="56" t="str">
        <f>IF(Q7="","",Q7)</f>
        <v/>
      </c>
      <c r="Q8" s="174"/>
      <c r="R8" s="160" t="s">
        <v>97</v>
      </c>
      <c r="S8" s="175"/>
      <c r="T8" s="56"/>
      <c r="U8" s="82" t="str">
        <f t="shared" si="0"/>
        <v>-</v>
      </c>
      <c r="V8" s="56"/>
      <c r="W8" s="169"/>
      <c r="X8" s="82" t="str">
        <f t="shared" si="1"/>
        <v>-</v>
      </c>
      <c r="Y8" s="170"/>
      <c r="Z8" s="56"/>
      <c r="AA8" s="82" t="str">
        <f t="shared" si="2"/>
        <v>-</v>
      </c>
      <c r="AB8" s="56"/>
      <c r="AC8" s="169"/>
      <c r="AD8" s="82" t="str">
        <f t="shared" si="3"/>
        <v>-</v>
      </c>
      <c r="AE8" s="170"/>
      <c r="AF8" s="56"/>
      <c r="AG8" s="82" t="str">
        <f t="shared" si="4"/>
        <v>-</v>
      </c>
      <c r="AH8" s="56"/>
      <c r="AI8" s="169"/>
      <c r="AJ8" s="82" t="str">
        <f t="shared" si="5"/>
        <v>-</v>
      </c>
      <c r="AK8" s="170"/>
      <c r="AL8" s="74" t="s">
        <v>453</v>
      </c>
      <c r="AM8" s="163">
        <f t="shared" si="13"/>
        <v>0</v>
      </c>
      <c r="AN8" s="163">
        <f t="shared" si="6"/>
        <v>0</v>
      </c>
      <c r="AO8" s="163">
        <f t="shared" si="18"/>
        <v>0</v>
      </c>
      <c r="AP8" s="163">
        <f t="shared" si="7"/>
        <v>0</v>
      </c>
      <c r="AQ8" s="163">
        <f t="shared" si="8"/>
        <v>0</v>
      </c>
      <c r="AR8" s="163">
        <f t="shared" si="9"/>
        <v>0</v>
      </c>
      <c r="AS8" s="163">
        <f t="shared" si="10"/>
        <v>0</v>
      </c>
      <c r="AT8" s="165">
        <f t="shared" si="14"/>
        <v>0</v>
      </c>
      <c r="AU8" s="101">
        <f t="shared" si="15"/>
        <v>1</v>
      </c>
      <c r="AV8" s="2">
        <f t="shared" si="11"/>
        <v>0</v>
      </c>
      <c r="AW8" s="2"/>
      <c r="AX8" s="146" t="e">
        <f t="shared" si="16"/>
        <v>#DIV/0!</v>
      </c>
      <c r="AZ8" t="s">
        <v>156</v>
      </c>
    </row>
    <row r="9" spans="2:52" ht="13.5" customHeight="1">
      <c r="B9" s="169" t="str">
        <f>IF(V3="","",V3)</f>
        <v/>
      </c>
      <c r="C9" s="56" t="str">
        <f t="shared" si="12"/>
        <v>-</v>
      </c>
      <c r="D9" s="56" t="str">
        <f>IF(T3="","",T3)</f>
        <v/>
      </c>
      <c r="E9" s="68" t="str">
        <f>IF(V4="","",V4)</f>
        <v/>
      </c>
      <c r="F9" s="82" t="str">
        <f t="shared" si="17"/>
        <v>-</v>
      </c>
      <c r="G9" s="70" t="str">
        <f>IF(T4="","",T4)</f>
        <v/>
      </c>
      <c r="H9" s="69" t="str">
        <f>IF(V5="","",V5)</f>
        <v/>
      </c>
      <c r="I9" s="82" t="str">
        <f t="shared" si="19"/>
        <v>-</v>
      </c>
      <c r="J9" s="69" t="str">
        <f>IF(T5="","",T5)</f>
        <v/>
      </c>
      <c r="K9" s="68" t="str">
        <f>IF(V6="","",V6)</f>
        <v/>
      </c>
      <c r="L9" s="82" t="str">
        <f t="shared" si="20"/>
        <v>-</v>
      </c>
      <c r="M9" s="70" t="str">
        <f>IF(T6="","",T6)</f>
        <v/>
      </c>
      <c r="N9" s="69" t="str">
        <f>IF(V7="","",V7)</f>
        <v/>
      </c>
      <c r="O9" s="82" t="str">
        <f t="shared" si="21"/>
        <v>-</v>
      </c>
      <c r="P9" s="69" t="str">
        <f>IF(T7="","",T7)</f>
        <v/>
      </c>
      <c r="Q9" s="68" t="str">
        <f>IF(V8="","",V8)</f>
        <v/>
      </c>
      <c r="R9" s="82" t="str">
        <f t="shared" ref="R9:R14" si="22">IF(Q9="","-",IF(Q9&gt;S9,"○",IF(Q9&lt;S9,"●","△")))</f>
        <v>-</v>
      </c>
      <c r="S9" s="70" t="str">
        <f>IF(T8="","",T8)</f>
        <v/>
      </c>
      <c r="T9" s="173"/>
      <c r="U9" s="160" t="s">
        <v>97</v>
      </c>
      <c r="V9" s="173"/>
      <c r="W9" s="68"/>
      <c r="X9" s="82" t="str">
        <f t="shared" si="1"/>
        <v>-</v>
      </c>
      <c r="Y9" s="70"/>
      <c r="Z9" s="69"/>
      <c r="AA9" s="82" t="str">
        <f t="shared" si="2"/>
        <v>-</v>
      </c>
      <c r="AB9" s="69"/>
      <c r="AC9" s="68"/>
      <c r="AD9" s="82" t="str">
        <f t="shared" si="3"/>
        <v>-</v>
      </c>
      <c r="AE9" s="70"/>
      <c r="AF9" s="69"/>
      <c r="AG9" s="82" t="str">
        <f t="shared" si="4"/>
        <v>-</v>
      </c>
      <c r="AH9" s="69"/>
      <c r="AI9" s="68"/>
      <c r="AJ9" s="82" t="str">
        <f t="shared" si="5"/>
        <v>-</v>
      </c>
      <c r="AK9" s="70"/>
      <c r="AL9" s="74" t="s">
        <v>454</v>
      </c>
      <c r="AM9" s="163">
        <f t="shared" si="13"/>
        <v>0</v>
      </c>
      <c r="AN9" s="163">
        <f t="shared" si="6"/>
        <v>0</v>
      </c>
      <c r="AO9" s="163">
        <f t="shared" si="18"/>
        <v>0</v>
      </c>
      <c r="AP9" s="163">
        <f t="shared" si="7"/>
        <v>0</v>
      </c>
      <c r="AQ9" s="163">
        <f t="shared" si="8"/>
        <v>0</v>
      </c>
      <c r="AR9" s="163">
        <f t="shared" si="9"/>
        <v>0</v>
      </c>
      <c r="AS9" s="163">
        <f t="shared" si="10"/>
        <v>0</v>
      </c>
      <c r="AT9" s="165">
        <f t="shared" si="14"/>
        <v>0</v>
      </c>
      <c r="AU9" s="101">
        <f t="shared" si="15"/>
        <v>1</v>
      </c>
      <c r="AV9" s="2">
        <f t="shared" si="11"/>
        <v>0</v>
      </c>
      <c r="AW9" s="2"/>
      <c r="AX9" s="146" t="e">
        <f t="shared" si="16"/>
        <v>#DIV/0!</v>
      </c>
      <c r="AZ9" t="s">
        <v>461</v>
      </c>
    </row>
    <row r="10" spans="2:52" ht="13.5" customHeight="1">
      <c r="B10" s="68" t="str">
        <f>IF(Y3="","",Y3)</f>
        <v/>
      </c>
      <c r="C10" s="69" t="str">
        <f t="shared" si="12"/>
        <v>-</v>
      </c>
      <c r="D10" s="70" t="str">
        <f>IF(W3="","",W3)</f>
        <v/>
      </c>
      <c r="E10" s="169" t="str">
        <f>IF(Y4="","",Y4)</f>
        <v/>
      </c>
      <c r="F10" s="82" t="str">
        <f t="shared" si="17"/>
        <v>-</v>
      </c>
      <c r="G10" s="170" t="str">
        <f>IF(W4="","",W4)</f>
        <v/>
      </c>
      <c r="H10" s="56" t="str">
        <f>IF(Y5="","",Y5)</f>
        <v/>
      </c>
      <c r="I10" s="82" t="str">
        <f t="shared" si="19"/>
        <v>-</v>
      </c>
      <c r="J10" s="56" t="str">
        <f>IF(W5="","",W5)</f>
        <v/>
      </c>
      <c r="K10" s="169" t="str">
        <f>IF(Y6="","",Y6)</f>
        <v/>
      </c>
      <c r="L10" s="82" t="str">
        <f t="shared" si="20"/>
        <v>-</v>
      </c>
      <c r="M10" s="170" t="str">
        <f>IF(W6="","",W6)</f>
        <v/>
      </c>
      <c r="N10" s="56" t="str">
        <f>IF(Y7="","",Y7)</f>
        <v/>
      </c>
      <c r="O10" s="82" t="str">
        <f t="shared" si="21"/>
        <v>-</v>
      </c>
      <c r="P10" s="56" t="str">
        <f>IF(W7="","",W7)</f>
        <v/>
      </c>
      <c r="Q10" s="169" t="str">
        <f>IF(Y8="","",Y8)</f>
        <v/>
      </c>
      <c r="R10" s="82" t="str">
        <f t="shared" si="22"/>
        <v>-</v>
      </c>
      <c r="S10" s="170" t="str">
        <f>IF(W8="","",W8)</f>
        <v/>
      </c>
      <c r="T10" s="56" t="str">
        <f>IF(Y9="","",Y9)</f>
        <v/>
      </c>
      <c r="U10" s="82" t="str">
        <f>IF(T10="","-",IF(T10&gt;V10,"○",IF(T10&lt;V10,"●","△")))</f>
        <v>-</v>
      </c>
      <c r="V10" s="56" t="str">
        <f>IF(W9="","",W9)</f>
        <v/>
      </c>
      <c r="W10" s="174"/>
      <c r="X10" s="160" t="s">
        <v>97</v>
      </c>
      <c r="Y10" s="175"/>
      <c r="Z10" s="56"/>
      <c r="AA10" s="82" t="str">
        <f t="shared" si="2"/>
        <v>-</v>
      </c>
      <c r="AB10" s="56"/>
      <c r="AC10" s="169"/>
      <c r="AD10" s="82" t="str">
        <f t="shared" si="3"/>
        <v>-</v>
      </c>
      <c r="AE10" s="170"/>
      <c r="AF10" s="56"/>
      <c r="AG10" s="82" t="str">
        <f t="shared" si="4"/>
        <v>-</v>
      </c>
      <c r="AH10" s="56"/>
      <c r="AI10" s="169"/>
      <c r="AJ10" s="82" t="str">
        <f t="shared" si="5"/>
        <v>-</v>
      </c>
      <c r="AK10" s="170"/>
      <c r="AL10" s="74" t="s">
        <v>455</v>
      </c>
      <c r="AM10" s="163">
        <f t="shared" si="13"/>
        <v>0</v>
      </c>
      <c r="AN10" s="163">
        <f t="shared" si="6"/>
        <v>0</v>
      </c>
      <c r="AO10" s="163">
        <f t="shared" si="18"/>
        <v>0</v>
      </c>
      <c r="AP10" s="163">
        <f t="shared" si="7"/>
        <v>0</v>
      </c>
      <c r="AQ10" s="163">
        <f t="shared" si="8"/>
        <v>0</v>
      </c>
      <c r="AR10" s="163">
        <f t="shared" si="9"/>
        <v>0</v>
      </c>
      <c r="AS10" s="163">
        <f t="shared" si="10"/>
        <v>0</v>
      </c>
      <c r="AT10" s="165">
        <f t="shared" si="14"/>
        <v>0</v>
      </c>
      <c r="AU10" s="101">
        <f t="shared" si="15"/>
        <v>1</v>
      </c>
      <c r="AV10" s="2">
        <f t="shared" si="11"/>
        <v>0</v>
      </c>
      <c r="AW10" s="2"/>
      <c r="AX10" s="146" t="e">
        <f t="shared" si="16"/>
        <v>#DIV/0!</v>
      </c>
      <c r="AZ10" t="s">
        <v>462</v>
      </c>
    </row>
    <row r="11" spans="2:52" ht="13.5" customHeight="1">
      <c r="B11" s="169" t="str">
        <f>IF(AB3="","",AB3)</f>
        <v/>
      </c>
      <c r="C11" s="56" t="str">
        <f t="shared" si="12"/>
        <v>-</v>
      </c>
      <c r="D11" s="56" t="str">
        <f>IF(Z3="","",Z3)</f>
        <v/>
      </c>
      <c r="E11" s="68" t="str">
        <f>IF(AB4="","",AB4)</f>
        <v/>
      </c>
      <c r="F11" s="82" t="str">
        <f t="shared" si="17"/>
        <v>-</v>
      </c>
      <c r="G11" s="70" t="str">
        <f>IF(Z4="","",Z4)</f>
        <v/>
      </c>
      <c r="H11" s="69" t="str">
        <f>IF(AB5="","",AB5)</f>
        <v/>
      </c>
      <c r="I11" s="82" t="str">
        <f t="shared" si="19"/>
        <v>-</v>
      </c>
      <c r="J11" s="69" t="str">
        <f>IF(Z5="","",Z5)</f>
        <v/>
      </c>
      <c r="K11" s="68" t="str">
        <f>IF(AB6="","",AB6)</f>
        <v/>
      </c>
      <c r="L11" s="82" t="str">
        <f t="shared" si="20"/>
        <v>-</v>
      </c>
      <c r="M11" s="70" t="str">
        <f>IF(Z6="","",Z6)</f>
        <v/>
      </c>
      <c r="N11" s="69" t="str">
        <f>IF(AB7="","",AB7)</f>
        <v/>
      </c>
      <c r="O11" s="82" t="str">
        <f t="shared" si="21"/>
        <v>-</v>
      </c>
      <c r="P11" s="69" t="str">
        <f>IF(Z7="","",Z7)</f>
        <v/>
      </c>
      <c r="Q11" s="68" t="str">
        <f>IF(AB8="","",AB8)</f>
        <v/>
      </c>
      <c r="R11" s="82" t="str">
        <f t="shared" si="22"/>
        <v>-</v>
      </c>
      <c r="S11" s="70" t="str">
        <f>IF(Z8="","",Z8)</f>
        <v/>
      </c>
      <c r="T11" s="69" t="str">
        <f>IF(AB9="","",AB9)</f>
        <v/>
      </c>
      <c r="U11" s="82" t="str">
        <f>IF(T11="","-",IF(T11&gt;V11,"○",IF(T11&lt;V11,"●","△")))</f>
        <v>-</v>
      </c>
      <c r="V11" s="69" t="str">
        <f>IF(Z9="","",Z9)</f>
        <v/>
      </c>
      <c r="W11" s="68" t="str">
        <f>IF(AB10="","",AB10)</f>
        <v/>
      </c>
      <c r="X11" s="82" t="str">
        <f>IF(W11="","-",IF(W11&gt;Y11,"○",IF(W11&lt;Y11,"●","△")))</f>
        <v>-</v>
      </c>
      <c r="Y11" s="70" t="str">
        <f>IF(Z10="","",Z10)</f>
        <v/>
      </c>
      <c r="Z11" s="173"/>
      <c r="AA11" s="160" t="s">
        <v>97</v>
      </c>
      <c r="AB11" s="173"/>
      <c r="AC11" s="68"/>
      <c r="AD11" s="82" t="str">
        <f t="shared" si="3"/>
        <v>-</v>
      </c>
      <c r="AE11" s="70"/>
      <c r="AF11" s="69"/>
      <c r="AG11" s="82" t="str">
        <f t="shared" si="4"/>
        <v>-</v>
      </c>
      <c r="AH11" s="69"/>
      <c r="AI11" s="68"/>
      <c r="AJ11" s="82" t="str">
        <f t="shared" si="5"/>
        <v>-</v>
      </c>
      <c r="AK11" s="70"/>
      <c r="AL11" s="74" t="s">
        <v>456</v>
      </c>
      <c r="AM11" s="163">
        <f t="shared" si="13"/>
        <v>0</v>
      </c>
      <c r="AN11" s="163">
        <f t="shared" si="6"/>
        <v>0</v>
      </c>
      <c r="AO11" s="163">
        <f t="shared" si="18"/>
        <v>0</v>
      </c>
      <c r="AP11" s="163">
        <f t="shared" si="7"/>
        <v>0</v>
      </c>
      <c r="AQ11" s="163">
        <f t="shared" si="8"/>
        <v>0</v>
      </c>
      <c r="AR11" s="163">
        <f t="shared" si="9"/>
        <v>0</v>
      </c>
      <c r="AS11" s="163">
        <f t="shared" si="10"/>
        <v>0</v>
      </c>
      <c r="AT11" s="165">
        <f t="shared" si="14"/>
        <v>0</v>
      </c>
      <c r="AU11" s="101">
        <f t="shared" si="15"/>
        <v>1</v>
      </c>
      <c r="AV11" s="2">
        <f t="shared" si="11"/>
        <v>0</v>
      </c>
      <c r="AW11" s="2"/>
      <c r="AX11" s="146" t="e">
        <f t="shared" si="16"/>
        <v>#DIV/0!</v>
      </c>
      <c r="AZ11" t="s">
        <v>44</v>
      </c>
    </row>
    <row r="12" spans="2:52" ht="13.5" customHeight="1">
      <c r="B12" s="68" t="str">
        <f>IF(AE3="","",AE3)</f>
        <v/>
      </c>
      <c r="C12" s="69" t="str">
        <f t="shared" si="12"/>
        <v>-</v>
      </c>
      <c r="D12" s="70" t="str">
        <f>IF(AC3="","",AC3)</f>
        <v/>
      </c>
      <c r="E12" s="169" t="str">
        <f>IF(AE4="","",AE4)</f>
        <v/>
      </c>
      <c r="F12" s="82" t="str">
        <f t="shared" si="17"/>
        <v>-</v>
      </c>
      <c r="G12" s="170" t="str">
        <f>IF(AC4="","",AC4)</f>
        <v/>
      </c>
      <c r="H12" s="56" t="str">
        <f>IF(AE5="","",AE5)</f>
        <v/>
      </c>
      <c r="I12" s="82" t="str">
        <f t="shared" si="19"/>
        <v>-</v>
      </c>
      <c r="J12" s="56" t="str">
        <f>IF(AC5="","",AC5)</f>
        <v/>
      </c>
      <c r="K12" s="169" t="str">
        <f>IF(AE6="","",AE6)</f>
        <v/>
      </c>
      <c r="L12" s="82" t="str">
        <f t="shared" si="20"/>
        <v>-</v>
      </c>
      <c r="M12" s="170" t="str">
        <f>IF(AC6="","",AC6)</f>
        <v/>
      </c>
      <c r="N12" s="56" t="str">
        <f>IF(AE7="","",AE7)</f>
        <v/>
      </c>
      <c r="O12" s="82" t="str">
        <f t="shared" si="21"/>
        <v>-</v>
      </c>
      <c r="P12" s="56" t="str">
        <f>IF(AC7="","",AC7)</f>
        <v/>
      </c>
      <c r="Q12" s="169" t="str">
        <f>IF(AE8="","",AE8)</f>
        <v/>
      </c>
      <c r="R12" s="82" t="str">
        <f t="shared" si="22"/>
        <v>-</v>
      </c>
      <c r="S12" s="170" t="str">
        <f>IF(AC8="","",AC8)</f>
        <v/>
      </c>
      <c r="T12" s="56" t="str">
        <f>IF(AE9="","",AE9)</f>
        <v/>
      </c>
      <c r="U12" s="82" t="str">
        <f>IF(T12="","-",IF(T12&gt;V12,"○",IF(T12&lt;V12,"●","△")))</f>
        <v>-</v>
      </c>
      <c r="V12" s="56" t="str">
        <f>IF(AC9="","",AC9)</f>
        <v/>
      </c>
      <c r="W12" s="169" t="str">
        <f>IF(AE10="","",AE10)</f>
        <v/>
      </c>
      <c r="X12" s="82" t="str">
        <f>IF(W12="","-",IF(W12&gt;Y12,"○",IF(W12&lt;Y12,"●","△")))</f>
        <v>-</v>
      </c>
      <c r="Y12" s="170" t="str">
        <f>IF(AC10="","",AC10)</f>
        <v/>
      </c>
      <c r="Z12" s="56" t="str">
        <f>IF(AE11="","",AE11)</f>
        <v/>
      </c>
      <c r="AA12" s="82" t="str">
        <f>IF(Z12="","-",IF(Z12&gt;AB12,"○",IF(Z12&lt;AB12,"●","△")))</f>
        <v>-</v>
      </c>
      <c r="AB12" s="56" t="str">
        <f>IF(AC11="","",AC11)</f>
        <v/>
      </c>
      <c r="AC12" s="174"/>
      <c r="AD12" s="160" t="s">
        <v>97</v>
      </c>
      <c r="AE12" s="175"/>
      <c r="AF12" s="56"/>
      <c r="AG12" s="82" t="str">
        <f t="shared" si="4"/>
        <v>-</v>
      </c>
      <c r="AH12" s="56"/>
      <c r="AI12" s="169"/>
      <c r="AJ12" s="82" t="str">
        <f t="shared" si="5"/>
        <v>-</v>
      </c>
      <c r="AK12" s="170"/>
      <c r="AL12" s="74" t="s">
        <v>457</v>
      </c>
      <c r="AM12" s="163">
        <f t="shared" si="13"/>
        <v>0</v>
      </c>
      <c r="AN12" s="163">
        <f t="shared" si="6"/>
        <v>0</v>
      </c>
      <c r="AO12" s="163">
        <f t="shared" si="18"/>
        <v>0</v>
      </c>
      <c r="AP12" s="163">
        <f t="shared" si="7"/>
        <v>0</v>
      </c>
      <c r="AQ12" s="163">
        <f t="shared" si="8"/>
        <v>0</v>
      </c>
      <c r="AR12" s="163">
        <f t="shared" si="9"/>
        <v>0</v>
      </c>
      <c r="AS12" s="163">
        <f t="shared" si="10"/>
        <v>0</v>
      </c>
      <c r="AT12" s="165">
        <f t="shared" si="14"/>
        <v>0</v>
      </c>
      <c r="AU12" s="101">
        <f t="shared" si="15"/>
        <v>1</v>
      </c>
      <c r="AV12" s="2">
        <f t="shared" si="11"/>
        <v>0</v>
      </c>
      <c r="AW12" s="2"/>
      <c r="AX12" s="146" t="e">
        <f t="shared" si="16"/>
        <v>#DIV/0!</v>
      </c>
      <c r="AZ12" t="s">
        <v>45</v>
      </c>
    </row>
    <row r="13" spans="2:52" ht="13.5" customHeight="1">
      <c r="B13" s="169" t="str">
        <f>IF(AH3="","",AH3)</f>
        <v/>
      </c>
      <c r="C13" s="56" t="str">
        <f t="shared" si="12"/>
        <v>-</v>
      </c>
      <c r="D13" s="56" t="str">
        <f>IF(AF3="","",AF3)</f>
        <v/>
      </c>
      <c r="E13" s="68" t="str">
        <f>IF(AH4="","",AH4)</f>
        <v/>
      </c>
      <c r="F13" s="82" t="str">
        <f t="shared" si="17"/>
        <v>-</v>
      </c>
      <c r="G13" s="70" t="str">
        <f>IF(AF4="","",AF4)</f>
        <v/>
      </c>
      <c r="H13" s="69" t="str">
        <f>IF(AH5="","",AH5)</f>
        <v/>
      </c>
      <c r="I13" s="82" t="str">
        <f t="shared" si="19"/>
        <v>-</v>
      </c>
      <c r="J13" s="69" t="str">
        <f>IF(AF5="","",AF5)</f>
        <v/>
      </c>
      <c r="K13" s="68" t="str">
        <f>IF(AH6="","",AH6)</f>
        <v/>
      </c>
      <c r="L13" s="82" t="str">
        <f t="shared" si="20"/>
        <v>-</v>
      </c>
      <c r="M13" s="70" t="str">
        <f>IF(AF6="","",AF6)</f>
        <v/>
      </c>
      <c r="N13" s="69" t="str">
        <f>IF(AH7="","",AH7)</f>
        <v/>
      </c>
      <c r="O13" s="82" t="str">
        <f t="shared" si="21"/>
        <v>-</v>
      </c>
      <c r="P13" s="69" t="str">
        <f>IF(AF7="","",AF7)</f>
        <v/>
      </c>
      <c r="Q13" s="68" t="str">
        <f>IF(AH8="","",AH8)</f>
        <v/>
      </c>
      <c r="R13" s="82" t="str">
        <f t="shared" si="22"/>
        <v>-</v>
      </c>
      <c r="S13" s="70" t="str">
        <f>IF(AF8="","",AF8)</f>
        <v/>
      </c>
      <c r="T13" s="69" t="str">
        <f>IF(AH9="","",AH9)</f>
        <v/>
      </c>
      <c r="U13" s="82" t="str">
        <f>IF(T13="","-",IF(T13&gt;V13,"○",IF(T13&lt;V13,"●","△")))</f>
        <v>-</v>
      </c>
      <c r="V13" s="69" t="str">
        <f>IF(AF9="","",AF9)</f>
        <v/>
      </c>
      <c r="W13" s="68" t="str">
        <f>IF(AH10="","",AH10)</f>
        <v/>
      </c>
      <c r="X13" s="82" t="str">
        <f>IF(W13="","-",IF(W13&gt;Y13,"○",IF(W13&lt;Y13,"●","△")))</f>
        <v>-</v>
      </c>
      <c r="Y13" s="70" t="str">
        <f>IF(AF10="","",AF10)</f>
        <v/>
      </c>
      <c r="Z13" s="69" t="str">
        <f>IF(AH11="","",AH11)</f>
        <v/>
      </c>
      <c r="AA13" s="82" t="str">
        <f>IF(Z13="","-",IF(Z13&gt;AB13,"○",IF(Z13&lt;AB13,"●","△")))</f>
        <v>-</v>
      </c>
      <c r="AB13" s="69" t="str">
        <f>IF(AF11="","",AF11)</f>
        <v/>
      </c>
      <c r="AC13" s="68" t="str">
        <f>IF(AH12="","",AH12)</f>
        <v/>
      </c>
      <c r="AD13" s="82" t="str">
        <f>IF(AC13="","-",IF(AC13&gt;AE13,"○",IF(AC13&lt;AE13,"●","△")))</f>
        <v>-</v>
      </c>
      <c r="AE13" s="70" t="str">
        <f>IF(AF12="","",AF12)</f>
        <v/>
      </c>
      <c r="AF13" s="173"/>
      <c r="AG13" s="160" t="s">
        <v>97</v>
      </c>
      <c r="AH13" s="173"/>
      <c r="AI13" s="68"/>
      <c r="AJ13" s="82" t="str">
        <f t="shared" si="5"/>
        <v>-</v>
      </c>
      <c r="AK13" s="70"/>
      <c r="AL13" s="74" t="s">
        <v>458</v>
      </c>
      <c r="AM13" s="163">
        <f t="shared" si="13"/>
        <v>0</v>
      </c>
      <c r="AN13" s="163">
        <f>COUNTIF(B13:AK13,"○")</f>
        <v>0</v>
      </c>
      <c r="AO13" s="163">
        <f t="shared" si="18"/>
        <v>0</v>
      </c>
      <c r="AP13" s="163">
        <f t="shared" si="7"/>
        <v>0</v>
      </c>
      <c r="AQ13" s="163">
        <f t="shared" si="8"/>
        <v>0</v>
      </c>
      <c r="AR13" s="163">
        <f t="shared" si="9"/>
        <v>0</v>
      </c>
      <c r="AS13" s="163">
        <f t="shared" si="10"/>
        <v>0</v>
      </c>
      <c r="AT13" s="165">
        <f t="shared" si="14"/>
        <v>0</v>
      </c>
      <c r="AU13" s="101">
        <f t="shared" si="15"/>
        <v>1</v>
      </c>
      <c r="AV13" s="2">
        <f t="shared" si="11"/>
        <v>0</v>
      </c>
      <c r="AW13" s="2"/>
      <c r="AX13" s="146" t="e">
        <f t="shared" si="16"/>
        <v>#DIV/0!</v>
      </c>
      <c r="AZ13" t="s">
        <v>54</v>
      </c>
    </row>
    <row r="14" spans="2:52" ht="1.5" customHeight="1">
      <c r="B14" s="177" t="str">
        <f>IF(AK3="","",AK3)</f>
        <v/>
      </c>
      <c r="C14" s="178" t="str">
        <f t="shared" si="12"/>
        <v>-</v>
      </c>
      <c r="D14" s="179" t="str">
        <f>IF(AI3="","",AI3)</f>
        <v/>
      </c>
      <c r="E14" s="177" t="str">
        <f>IF(AK4="","",AK4)</f>
        <v/>
      </c>
      <c r="F14" s="69" t="str">
        <f t="shared" si="17"/>
        <v>-</v>
      </c>
      <c r="G14" s="70" t="str">
        <f>IF(AI4="","",AI4)</f>
        <v/>
      </c>
      <c r="H14" s="69" t="str">
        <f>IF(AK5="","",AK5)</f>
        <v/>
      </c>
      <c r="I14" s="69" t="str">
        <f t="shared" si="19"/>
        <v>-</v>
      </c>
      <c r="J14" s="69" t="str">
        <f>IF(AI5="","",AI5)</f>
        <v/>
      </c>
      <c r="K14" s="68" t="str">
        <f>IF(AK6="","",AK6)</f>
        <v/>
      </c>
      <c r="L14" s="69" t="str">
        <f t="shared" si="20"/>
        <v>-</v>
      </c>
      <c r="M14" s="70" t="str">
        <f>IF(AI6="","",AI6)</f>
        <v/>
      </c>
      <c r="N14" s="69" t="str">
        <f>IF(AK7="","",AK7)</f>
        <v/>
      </c>
      <c r="O14" s="69" t="str">
        <f t="shared" si="21"/>
        <v>-</v>
      </c>
      <c r="P14" s="69" t="str">
        <f>IF(AI7="","",AI7)</f>
        <v/>
      </c>
      <c r="Q14" s="68" t="str">
        <f>IF(AK8="","",AK8)</f>
        <v/>
      </c>
      <c r="R14" s="69" t="str">
        <f t="shared" si="22"/>
        <v>-</v>
      </c>
      <c r="S14" s="70" t="str">
        <f>IF(AI8="","",AI8)</f>
        <v/>
      </c>
      <c r="T14" s="69" t="str">
        <f>IF(AK9="","",AK9)</f>
        <v/>
      </c>
      <c r="U14" s="69" t="str">
        <f>IF(T14="","-",IF(T14&gt;V14,"○",IF(T14&lt;V14,"●","△")))</f>
        <v>-</v>
      </c>
      <c r="V14" s="69" t="str">
        <f>IF(AI9="","",AI9)</f>
        <v/>
      </c>
      <c r="W14" s="68" t="str">
        <f>IF(AK10="","",AK10)</f>
        <v/>
      </c>
      <c r="X14" s="69" t="str">
        <f>IF(W14="","-",IF(W14&gt;Y14,"○",IF(W14&lt;Y14,"●","△")))</f>
        <v>-</v>
      </c>
      <c r="Y14" s="70" t="str">
        <f>IF(AI10="","",AI10)</f>
        <v/>
      </c>
      <c r="Z14" s="69" t="str">
        <f>IF(AK11="","",AK11)</f>
        <v/>
      </c>
      <c r="AA14" s="69" t="str">
        <f>IF(Z14="","-",IF(Z14&gt;AB14,"○",IF(Z14&lt;AB14,"●","△")))</f>
        <v>-</v>
      </c>
      <c r="AB14" s="69" t="str">
        <f>IF(AI11="","",AI11)</f>
        <v/>
      </c>
      <c r="AC14" s="68" t="str">
        <f>IF(AK12="","",AK12)</f>
        <v/>
      </c>
      <c r="AD14" s="69" t="str">
        <f>IF(AC14="","-",IF(AC14&gt;AE14,"○",IF(AC14&lt;AE14,"●","△")))</f>
        <v>-</v>
      </c>
      <c r="AE14" s="70" t="str">
        <f>IF(AI12="","",AI12)</f>
        <v/>
      </c>
      <c r="AF14" s="69" t="str">
        <f>IF(AK13="","",AK13)</f>
        <v/>
      </c>
      <c r="AG14" s="69" t="str">
        <f>IF(AF14="","-",IF(AF14&gt;AH14,"○",IF(AF14&lt;AH14,"●","△")))</f>
        <v>-</v>
      </c>
      <c r="AH14" s="69" t="str">
        <f>IF(AI13="","",AI13)</f>
        <v/>
      </c>
      <c r="AI14" s="166"/>
      <c r="AJ14" s="160" t="s">
        <v>97</v>
      </c>
      <c r="AK14" s="167"/>
      <c r="AL14" s="74"/>
      <c r="AM14" s="163">
        <f t="shared" si="13"/>
        <v>0</v>
      </c>
      <c r="AN14" s="163">
        <f t="shared" si="6"/>
        <v>0</v>
      </c>
      <c r="AO14" s="163">
        <f t="shared" si="18"/>
        <v>0</v>
      </c>
      <c r="AP14" s="163">
        <f t="shared" si="7"/>
        <v>0</v>
      </c>
      <c r="AQ14" s="163">
        <f t="shared" si="8"/>
        <v>0</v>
      </c>
      <c r="AR14" s="163">
        <f t="shared" si="9"/>
        <v>0</v>
      </c>
      <c r="AS14" s="163">
        <f t="shared" si="10"/>
        <v>0</v>
      </c>
      <c r="AT14" s="165">
        <f t="shared" si="14"/>
        <v>0</v>
      </c>
      <c r="AU14" s="101">
        <f t="shared" si="15"/>
        <v>1</v>
      </c>
      <c r="AV14" s="2">
        <f t="shared" si="11"/>
        <v>0</v>
      </c>
      <c r="AW14" s="2"/>
      <c r="AX14" s="146" t="e">
        <f t="shared" si="16"/>
        <v>#DIV/0!</v>
      </c>
    </row>
    <row r="15" spans="2:52">
      <c r="AL15" s="180" t="s">
        <v>108</v>
      </c>
      <c r="AM15" s="181">
        <f>SUM(AM3:AM14)/2</f>
        <v>0</v>
      </c>
      <c r="AN15" s="181">
        <f t="shared" ref="AN15:AP15" si="23">SUM(AN3:AN14)</f>
        <v>0</v>
      </c>
      <c r="AO15" s="181">
        <f t="shared" si="23"/>
        <v>0</v>
      </c>
      <c r="AP15" s="181">
        <f t="shared" si="23"/>
        <v>0</v>
      </c>
      <c r="AQ15" s="181">
        <f>SUM(AQ3:AQ14)</f>
        <v>0</v>
      </c>
      <c r="AR15" s="181">
        <f>SUM(AR3:AR14)</f>
        <v>0</v>
      </c>
      <c r="AS15" s="181">
        <f t="shared" si="10"/>
        <v>0</v>
      </c>
      <c r="AV15" s="2"/>
      <c r="AW15" s="2"/>
    </row>
    <row r="16" spans="2:52">
      <c r="P16" s="76"/>
      <c r="AM16" s="183"/>
      <c r="AV16" s="2"/>
      <c r="AW16" s="2"/>
    </row>
    <row r="17" spans="2:48">
      <c r="B17" s="2" t="s">
        <v>109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82"/>
      <c r="AM17" s="51"/>
      <c r="AN17" s="2"/>
      <c r="AO17" s="2"/>
      <c r="AP17" s="2"/>
      <c r="AQ17" s="2"/>
      <c r="AR17" s="2"/>
      <c r="AS17" s="2"/>
      <c r="AT17" s="2"/>
      <c r="AU17" s="2"/>
      <c r="AV17" s="2"/>
    </row>
    <row r="18" spans="2:48">
      <c r="B18" s="2">
        <f t="shared" ref="B18:B29" si="24">B3</f>
        <v>0</v>
      </c>
      <c r="C18" s="2">
        <f t="shared" ref="C18:C29" si="25">E3</f>
        <v>0</v>
      </c>
      <c r="D18" s="2">
        <f t="shared" ref="D18:D29" si="26">H3</f>
        <v>0</v>
      </c>
      <c r="E18" s="2">
        <f t="shared" ref="E18:E29" si="27">K3</f>
        <v>0</v>
      </c>
      <c r="F18" s="2">
        <f t="shared" ref="F18:F29" si="28">N3</f>
        <v>0</v>
      </c>
      <c r="G18" s="2">
        <f t="shared" ref="G18:G29" si="29">Q3</f>
        <v>0</v>
      </c>
      <c r="H18" s="2">
        <f t="shared" ref="H18:H29" si="30">T3</f>
        <v>0</v>
      </c>
      <c r="I18" s="2">
        <f t="shared" ref="I18:I29" si="31">W3</f>
        <v>0</v>
      </c>
      <c r="J18" s="2">
        <f t="shared" ref="J18:J29" si="32">Z3</f>
        <v>0</v>
      </c>
      <c r="K18" s="2">
        <f t="shared" ref="K18:K29" si="33">AC3</f>
        <v>0</v>
      </c>
      <c r="L18" s="2">
        <f t="shared" ref="L18:L29" si="34">AF3</f>
        <v>0</v>
      </c>
      <c r="M18" s="2">
        <f t="shared" ref="M18:M29" si="35">AI3</f>
        <v>0</v>
      </c>
      <c r="N18" s="2"/>
      <c r="O18" s="831">
        <f>COUNTIF(B18:M18,"③")*3+SUM(B18:M18)</f>
        <v>0</v>
      </c>
      <c r="P18" s="831"/>
      <c r="Q18" s="2"/>
      <c r="R18" s="2"/>
      <c r="S18" s="2">
        <f t="shared" ref="S18:S29" si="36">D3</f>
        <v>0</v>
      </c>
      <c r="T18" s="2">
        <f t="shared" ref="T18:T29" si="37">G3</f>
        <v>0</v>
      </c>
      <c r="U18" s="2">
        <f t="shared" ref="U18:U29" si="38">J3</f>
        <v>0</v>
      </c>
      <c r="V18" s="2">
        <f t="shared" ref="V18:V29" si="39">M3</f>
        <v>0</v>
      </c>
      <c r="W18" s="2">
        <f t="shared" ref="W18:W29" si="40">P3</f>
        <v>0</v>
      </c>
      <c r="X18" s="2">
        <f t="shared" ref="X18:X29" si="41">S3</f>
        <v>0</v>
      </c>
      <c r="Y18" s="2">
        <f t="shared" ref="Y18:Y29" si="42">V3</f>
        <v>0</v>
      </c>
      <c r="Z18" s="2">
        <f t="shared" ref="Z18:Z29" si="43">Y3</f>
        <v>0</v>
      </c>
      <c r="AA18" s="2">
        <f t="shared" ref="AA18:AA29" si="44">AB3</f>
        <v>0</v>
      </c>
      <c r="AB18" s="2">
        <f t="shared" ref="AB18:AB29" si="45">AE3</f>
        <v>0</v>
      </c>
      <c r="AC18" s="2">
        <f t="shared" ref="AC18:AC29" si="46">AH3</f>
        <v>0</v>
      </c>
      <c r="AD18" s="2">
        <f t="shared" ref="AD18:AD29" si="47">AK3</f>
        <v>0</v>
      </c>
      <c r="AE18" s="2"/>
      <c r="AF18" s="831">
        <f>COUNTIF(S18:AD18,"③")*3+SUM(S18:AD18)</f>
        <v>0</v>
      </c>
      <c r="AG18" s="831"/>
      <c r="AH18" s="2"/>
      <c r="AI18" s="2"/>
      <c r="AJ18" s="2"/>
      <c r="AK18" s="2"/>
      <c r="AL18" s="182"/>
      <c r="AM18" s="2">
        <f>COUNTIF(S18:AD18,"③")</f>
        <v>0</v>
      </c>
      <c r="AN18" s="2"/>
      <c r="AO18" s="2"/>
      <c r="AP18" s="2"/>
      <c r="AQ18" s="2"/>
      <c r="AR18" s="2"/>
      <c r="AS18" s="2"/>
      <c r="AT18" s="2"/>
      <c r="AU18" s="2"/>
      <c r="AV18" s="2"/>
    </row>
    <row r="19" spans="2:48">
      <c r="B19" s="2" t="str">
        <f t="shared" si="24"/>
        <v/>
      </c>
      <c r="C19" s="2">
        <f t="shared" si="25"/>
        <v>0</v>
      </c>
      <c r="D19" s="2">
        <f t="shared" si="26"/>
        <v>0</v>
      </c>
      <c r="E19" s="2">
        <f t="shared" si="27"/>
        <v>0</v>
      </c>
      <c r="F19" s="2">
        <f t="shared" si="28"/>
        <v>0</v>
      </c>
      <c r="G19" s="2">
        <f t="shared" si="29"/>
        <v>0</v>
      </c>
      <c r="H19" s="2">
        <f t="shared" si="30"/>
        <v>0</v>
      </c>
      <c r="I19" s="2">
        <f t="shared" si="31"/>
        <v>0</v>
      </c>
      <c r="J19" s="2">
        <f t="shared" si="32"/>
        <v>0</v>
      </c>
      <c r="K19" s="2">
        <f t="shared" si="33"/>
        <v>0</v>
      </c>
      <c r="L19" s="2">
        <f t="shared" si="34"/>
        <v>0</v>
      </c>
      <c r="M19" s="2">
        <f t="shared" si="35"/>
        <v>0</v>
      </c>
      <c r="N19" s="2"/>
      <c r="O19" s="831">
        <f t="shared" ref="O19:O28" si="48">COUNTIF(B19:M19,"③")*3+SUM(B19:M19)</f>
        <v>0</v>
      </c>
      <c r="P19" s="831"/>
      <c r="Q19" s="2"/>
      <c r="R19" s="2"/>
      <c r="S19" s="2" t="str">
        <f t="shared" si="36"/>
        <v/>
      </c>
      <c r="T19" s="2">
        <f t="shared" si="37"/>
        <v>0</v>
      </c>
      <c r="U19" s="2">
        <f t="shared" si="38"/>
        <v>0</v>
      </c>
      <c r="V19" s="2">
        <f t="shared" si="39"/>
        <v>0</v>
      </c>
      <c r="W19" s="2">
        <f t="shared" si="40"/>
        <v>0</v>
      </c>
      <c r="X19" s="2">
        <f t="shared" si="41"/>
        <v>0</v>
      </c>
      <c r="Y19" s="2">
        <f t="shared" si="42"/>
        <v>0</v>
      </c>
      <c r="Z19" s="2">
        <f t="shared" si="43"/>
        <v>0</v>
      </c>
      <c r="AA19" s="2">
        <f t="shared" si="44"/>
        <v>0</v>
      </c>
      <c r="AB19" s="2">
        <f t="shared" si="45"/>
        <v>0</v>
      </c>
      <c r="AC19" s="2">
        <f t="shared" si="46"/>
        <v>0</v>
      </c>
      <c r="AD19" s="2">
        <f t="shared" si="47"/>
        <v>0</v>
      </c>
      <c r="AE19" s="2"/>
      <c r="AF19" s="831">
        <f t="shared" ref="AF19:AF28" si="49">COUNTIF(S19:AD19,"③")*3+SUM(S19:AD19)</f>
        <v>0</v>
      </c>
      <c r="AG19" s="831"/>
      <c r="AH19" s="2"/>
      <c r="AI19" s="2"/>
      <c r="AJ19" s="2"/>
      <c r="AK19" s="2"/>
      <c r="AL19" s="182"/>
      <c r="AM19" s="2">
        <f t="shared" ref="AM19:AM29" si="50">COUNTIF(S19:AD19,"③")</f>
        <v>0</v>
      </c>
      <c r="AN19" s="2"/>
      <c r="AO19" s="2"/>
      <c r="AP19" s="2"/>
      <c r="AQ19" s="2"/>
      <c r="AR19" s="2"/>
      <c r="AS19" s="2"/>
      <c r="AT19" s="2"/>
      <c r="AU19" s="2"/>
      <c r="AV19" s="2"/>
    </row>
    <row r="20" spans="2:48">
      <c r="B20" s="2" t="str">
        <f t="shared" si="24"/>
        <v/>
      </c>
      <c r="C20" s="2" t="str">
        <f t="shared" si="25"/>
        <v/>
      </c>
      <c r="D20" s="2">
        <f t="shared" si="26"/>
        <v>0</v>
      </c>
      <c r="E20" s="2">
        <f t="shared" si="27"/>
        <v>0</v>
      </c>
      <c r="F20" s="2">
        <f t="shared" si="28"/>
        <v>0</v>
      </c>
      <c r="G20" s="2">
        <f t="shared" si="29"/>
        <v>0</v>
      </c>
      <c r="H20" s="2">
        <f t="shared" si="30"/>
        <v>0</v>
      </c>
      <c r="I20" s="2">
        <f t="shared" si="31"/>
        <v>0</v>
      </c>
      <c r="J20" s="2">
        <f t="shared" si="32"/>
        <v>0</v>
      </c>
      <c r="K20" s="2">
        <f t="shared" si="33"/>
        <v>0</v>
      </c>
      <c r="L20" s="2">
        <f t="shared" si="34"/>
        <v>0</v>
      </c>
      <c r="M20" s="2">
        <f t="shared" si="35"/>
        <v>0</v>
      </c>
      <c r="N20" s="2"/>
      <c r="O20" s="831">
        <f t="shared" si="48"/>
        <v>0</v>
      </c>
      <c r="P20" s="831"/>
      <c r="Q20" s="2"/>
      <c r="R20" s="2"/>
      <c r="S20" s="2" t="str">
        <f t="shared" si="36"/>
        <v/>
      </c>
      <c r="T20" s="2" t="str">
        <f t="shared" si="37"/>
        <v/>
      </c>
      <c r="U20" s="2">
        <f t="shared" si="38"/>
        <v>0</v>
      </c>
      <c r="V20" s="2">
        <f t="shared" si="39"/>
        <v>0</v>
      </c>
      <c r="W20" s="2">
        <f t="shared" si="40"/>
        <v>0</v>
      </c>
      <c r="X20" s="2">
        <f t="shared" si="41"/>
        <v>0</v>
      </c>
      <c r="Y20" s="2">
        <f t="shared" si="42"/>
        <v>0</v>
      </c>
      <c r="Z20" s="2">
        <f t="shared" si="43"/>
        <v>0</v>
      </c>
      <c r="AA20" s="2">
        <f t="shared" si="44"/>
        <v>0</v>
      </c>
      <c r="AB20" s="2">
        <f t="shared" si="45"/>
        <v>0</v>
      </c>
      <c r="AC20" s="2">
        <f t="shared" si="46"/>
        <v>0</v>
      </c>
      <c r="AD20" s="2">
        <f t="shared" si="47"/>
        <v>0</v>
      </c>
      <c r="AE20" s="2"/>
      <c r="AF20" s="831">
        <f t="shared" si="49"/>
        <v>0</v>
      </c>
      <c r="AG20" s="831"/>
      <c r="AH20" s="2"/>
      <c r="AI20" s="2"/>
      <c r="AJ20" s="2"/>
      <c r="AK20" s="2"/>
      <c r="AL20" s="182"/>
      <c r="AM20" s="2">
        <f t="shared" si="50"/>
        <v>0</v>
      </c>
      <c r="AN20" s="2"/>
      <c r="AO20" s="2"/>
      <c r="AP20" s="2"/>
      <c r="AQ20" s="2"/>
      <c r="AR20" s="2"/>
      <c r="AS20" s="2"/>
      <c r="AT20" s="2"/>
      <c r="AU20" s="2"/>
      <c r="AV20" s="2"/>
    </row>
    <row r="21" spans="2:48">
      <c r="B21" s="2" t="str">
        <f t="shared" si="24"/>
        <v/>
      </c>
      <c r="C21" s="2" t="str">
        <f t="shared" si="25"/>
        <v/>
      </c>
      <c r="D21" s="2" t="str">
        <f t="shared" si="26"/>
        <v/>
      </c>
      <c r="E21" s="2">
        <f t="shared" si="27"/>
        <v>0</v>
      </c>
      <c r="F21" s="2">
        <f t="shared" si="28"/>
        <v>0</v>
      </c>
      <c r="G21" s="2">
        <f t="shared" si="29"/>
        <v>0</v>
      </c>
      <c r="H21" s="2">
        <f t="shared" si="30"/>
        <v>0</v>
      </c>
      <c r="I21" s="2">
        <f t="shared" si="31"/>
        <v>0</v>
      </c>
      <c r="J21" s="2">
        <f t="shared" si="32"/>
        <v>0</v>
      </c>
      <c r="K21" s="2">
        <f t="shared" si="33"/>
        <v>0</v>
      </c>
      <c r="L21" s="2">
        <f t="shared" si="34"/>
        <v>0</v>
      </c>
      <c r="M21" s="2">
        <f t="shared" si="35"/>
        <v>0</v>
      </c>
      <c r="N21" s="2"/>
      <c r="O21" s="831">
        <f t="shared" si="48"/>
        <v>0</v>
      </c>
      <c r="P21" s="831"/>
      <c r="Q21" s="2"/>
      <c r="R21" s="2"/>
      <c r="S21" s="2" t="str">
        <f t="shared" si="36"/>
        <v/>
      </c>
      <c r="T21" s="2" t="str">
        <f t="shared" si="37"/>
        <v/>
      </c>
      <c r="U21" s="2" t="str">
        <f t="shared" si="38"/>
        <v/>
      </c>
      <c r="V21" s="2">
        <f t="shared" si="39"/>
        <v>0</v>
      </c>
      <c r="W21" s="2">
        <f t="shared" si="40"/>
        <v>0</v>
      </c>
      <c r="X21" s="2">
        <f t="shared" si="41"/>
        <v>0</v>
      </c>
      <c r="Y21" s="2">
        <f t="shared" si="42"/>
        <v>0</v>
      </c>
      <c r="Z21" s="2">
        <f t="shared" si="43"/>
        <v>0</v>
      </c>
      <c r="AA21" s="2">
        <f t="shared" si="44"/>
        <v>0</v>
      </c>
      <c r="AB21" s="2">
        <f t="shared" si="45"/>
        <v>0</v>
      </c>
      <c r="AC21" s="2">
        <f t="shared" si="46"/>
        <v>0</v>
      </c>
      <c r="AD21" s="2">
        <f t="shared" si="47"/>
        <v>0</v>
      </c>
      <c r="AE21" s="2"/>
      <c r="AF21" s="831">
        <f t="shared" si="49"/>
        <v>0</v>
      </c>
      <c r="AG21" s="831"/>
      <c r="AH21" s="2"/>
      <c r="AI21" s="2"/>
      <c r="AJ21" s="2"/>
      <c r="AK21" s="2"/>
      <c r="AL21" s="182"/>
      <c r="AM21" s="2">
        <f t="shared" si="50"/>
        <v>0</v>
      </c>
      <c r="AN21" s="2"/>
      <c r="AO21" s="2"/>
      <c r="AP21" s="2"/>
      <c r="AQ21" s="2"/>
      <c r="AR21" s="2"/>
      <c r="AS21" s="2"/>
      <c r="AT21" s="2"/>
      <c r="AU21" s="2"/>
      <c r="AV21" s="2"/>
    </row>
    <row r="22" spans="2:48">
      <c r="B22" s="2" t="str">
        <f t="shared" si="24"/>
        <v/>
      </c>
      <c r="C22" s="2" t="str">
        <f t="shared" si="25"/>
        <v/>
      </c>
      <c r="D22" s="2" t="str">
        <f t="shared" si="26"/>
        <v/>
      </c>
      <c r="E22" s="2" t="str">
        <f t="shared" si="27"/>
        <v/>
      </c>
      <c r="F22" s="2">
        <f t="shared" si="28"/>
        <v>0</v>
      </c>
      <c r="G22" s="2">
        <f t="shared" si="29"/>
        <v>0</v>
      </c>
      <c r="H22" s="2">
        <f t="shared" si="30"/>
        <v>0</v>
      </c>
      <c r="I22" s="2">
        <f t="shared" si="31"/>
        <v>0</v>
      </c>
      <c r="J22" s="2">
        <f t="shared" si="32"/>
        <v>0</v>
      </c>
      <c r="K22" s="2">
        <f t="shared" si="33"/>
        <v>0</v>
      </c>
      <c r="L22" s="2">
        <f t="shared" si="34"/>
        <v>0</v>
      </c>
      <c r="M22" s="2">
        <f t="shared" si="35"/>
        <v>0</v>
      </c>
      <c r="N22" s="2"/>
      <c r="O22" s="831">
        <f t="shared" si="48"/>
        <v>0</v>
      </c>
      <c r="P22" s="831"/>
      <c r="Q22" s="2"/>
      <c r="R22" s="2"/>
      <c r="S22" s="2" t="str">
        <f t="shared" si="36"/>
        <v/>
      </c>
      <c r="T22" s="2" t="str">
        <f t="shared" si="37"/>
        <v/>
      </c>
      <c r="U22" s="2" t="str">
        <f t="shared" si="38"/>
        <v/>
      </c>
      <c r="V22" s="2" t="str">
        <f t="shared" si="39"/>
        <v/>
      </c>
      <c r="W22" s="2">
        <f t="shared" si="40"/>
        <v>0</v>
      </c>
      <c r="X22" s="2">
        <f t="shared" si="41"/>
        <v>0</v>
      </c>
      <c r="Y22" s="2">
        <f t="shared" si="42"/>
        <v>0</v>
      </c>
      <c r="Z22" s="2">
        <f t="shared" si="43"/>
        <v>0</v>
      </c>
      <c r="AA22" s="2">
        <f t="shared" si="44"/>
        <v>0</v>
      </c>
      <c r="AB22" s="2">
        <f t="shared" si="45"/>
        <v>0</v>
      </c>
      <c r="AC22" s="2">
        <f t="shared" si="46"/>
        <v>0</v>
      </c>
      <c r="AD22" s="2">
        <f t="shared" si="47"/>
        <v>0</v>
      </c>
      <c r="AE22" s="2"/>
      <c r="AF22" s="831">
        <f t="shared" si="49"/>
        <v>0</v>
      </c>
      <c r="AG22" s="831"/>
      <c r="AH22" s="2"/>
      <c r="AI22" s="2"/>
      <c r="AJ22" s="2"/>
      <c r="AK22" s="2"/>
      <c r="AL22" s="182"/>
      <c r="AM22" s="2">
        <f t="shared" si="50"/>
        <v>0</v>
      </c>
      <c r="AN22" s="2"/>
      <c r="AO22" s="2"/>
      <c r="AP22" s="2"/>
      <c r="AQ22" s="2"/>
      <c r="AR22" s="2"/>
      <c r="AS22" s="2"/>
      <c r="AT22" s="2"/>
      <c r="AU22" s="2"/>
      <c r="AV22" s="2"/>
    </row>
    <row r="23" spans="2:48">
      <c r="B23" s="2" t="str">
        <f t="shared" si="24"/>
        <v/>
      </c>
      <c r="C23" s="2" t="str">
        <f t="shared" si="25"/>
        <v/>
      </c>
      <c r="D23" s="2" t="str">
        <f t="shared" si="26"/>
        <v/>
      </c>
      <c r="E23" s="2" t="str">
        <f t="shared" si="27"/>
        <v/>
      </c>
      <c r="F23" s="2" t="str">
        <f t="shared" si="28"/>
        <v/>
      </c>
      <c r="G23" s="2">
        <f t="shared" si="29"/>
        <v>0</v>
      </c>
      <c r="H23" s="2">
        <f t="shared" si="30"/>
        <v>0</v>
      </c>
      <c r="I23" s="2">
        <f t="shared" si="31"/>
        <v>0</v>
      </c>
      <c r="J23" s="2">
        <f t="shared" si="32"/>
        <v>0</v>
      </c>
      <c r="K23" s="2">
        <f t="shared" si="33"/>
        <v>0</v>
      </c>
      <c r="L23" s="2">
        <f t="shared" si="34"/>
        <v>0</v>
      </c>
      <c r="M23" s="2">
        <f t="shared" si="35"/>
        <v>0</v>
      </c>
      <c r="N23" s="2"/>
      <c r="O23" s="831">
        <f t="shared" si="48"/>
        <v>0</v>
      </c>
      <c r="P23" s="831"/>
      <c r="Q23" s="2"/>
      <c r="R23" s="2"/>
      <c r="S23" s="2" t="str">
        <f t="shared" si="36"/>
        <v/>
      </c>
      <c r="T23" s="2" t="str">
        <f t="shared" si="37"/>
        <v/>
      </c>
      <c r="U23" s="2" t="str">
        <f t="shared" si="38"/>
        <v/>
      </c>
      <c r="V23" s="2" t="str">
        <f t="shared" si="39"/>
        <v/>
      </c>
      <c r="W23" s="2" t="str">
        <f t="shared" si="40"/>
        <v/>
      </c>
      <c r="X23" s="2">
        <f t="shared" si="41"/>
        <v>0</v>
      </c>
      <c r="Y23" s="2">
        <f t="shared" si="42"/>
        <v>0</v>
      </c>
      <c r="Z23" s="2">
        <f t="shared" si="43"/>
        <v>0</v>
      </c>
      <c r="AA23" s="2">
        <f t="shared" si="44"/>
        <v>0</v>
      </c>
      <c r="AB23" s="2">
        <f t="shared" si="45"/>
        <v>0</v>
      </c>
      <c r="AC23" s="2">
        <f t="shared" si="46"/>
        <v>0</v>
      </c>
      <c r="AD23" s="2">
        <f t="shared" si="47"/>
        <v>0</v>
      </c>
      <c r="AE23" s="2"/>
      <c r="AF23" s="831">
        <f t="shared" si="49"/>
        <v>0</v>
      </c>
      <c r="AG23" s="831"/>
      <c r="AH23" s="2"/>
      <c r="AI23" s="2"/>
      <c r="AJ23" s="2"/>
      <c r="AK23" s="2"/>
      <c r="AL23" s="184"/>
      <c r="AM23" s="2">
        <f t="shared" si="50"/>
        <v>0</v>
      </c>
      <c r="AN23" s="2"/>
      <c r="AO23" s="2"/>
      <c r="AP23" s="2"/>
      <c r="AQ23" s="2"/>
      <c r="AR23" s="2"/>
      <c r="AS23" s="2"/>
      <c r="AT23" s="2"/>
      <c r="AU23" s="2"/>
      <c r="AV23" s="2"/>
    </row>
    <row r="24" spans="2:48">
      <c r="B24" s="2" t="str">
        <f t="shared" si="24"/>
        <v/>
      </c>
      <c r="C24" s="2" t="str">
        <f t="shared" si="25"/>
        <v/>
      </c>
      <c r="D24" s="2" t="str">
        <f t="shared" si="26"/>
        <v/>
      </c>
      <c r="E24" s="2" t="str">
        <f t="shared" si="27"/>
        <v/>
      </c>
      <c r="F24" s="2" t="str">
        <f t="shared" si="28"/>
        <v/>
      </c>
      <c r="G24" s="2" t="str">
        <f t="shared" si="29"/>
        <v/>
      </c>
      <c r="H24" s="2">
        <f t="shared" si="30"/>
        <v>0</v>
      </c>
      <c r="I24" s="2">
        <f t="shared" si="31"/>
        <v>0</v>
      </c>
      <c r="J24" s="2">
        <f t="shared" si="32"/>
        <v>0</v>
      </c>
      <c r="K24" s="2">
        <f t="shared" si="33"/>
        <v>0</v>
      </c>
      <c r="L24" s="2">
        <f t="shared" si="34"/>
        <v>0</v>
      </c>
      <c r="M24" s="2">
        <f t="shared" si="35"/>
        <v>0</v>
      </c>
      <c r="N24" s="2"/>
      <c r="O24" s="831">
        <f t="shared" si="48"/>
        <v>0</v>
      </c>
      <c r="P24" s="831"/>
      <c r="Q24" s="2"/>
      <c r="R24" s="2"/>
      <c r="S24" s="2" t="str">
        <f t="shared" si="36"/>
        <v/>
      </c>
      <c r="T24" s="2" t="str">
        <f t="shared" si="37"/>
        <v/>
      </c>
      <c r="U24" s="2" t="str">
        <f t="shared" si="38"/>
        <v/>
      </c>
      <c r="V24" s="2" t="str">
        <f t="shared" si="39"/>
        <v/>
      </c>
      <c r="W24" s="2" t="str">
        <f t="shared" si="40"/>
        <v/>
      </c>
      <c r="X24" s="2" t="str">
        <f t="shared" si="41"/>
        <v/>
      </c>
      <c r="Y24" s="2">
        <f t="shared" si="42"/>
        <v>0</v>
      </c>
      <c r="Z24" s="2">
        <f t="shared" si="43"/>
        <v>0</v>
      </c>
      <c r="AA24" s="2">
        <f t="shared" si="44"/>
        <v>0</v>
      </c>
      <c r="AB24" s="2">
        <f t="shared" si="45"/>
        <v>0</v>
      </c>
      <c r="AC24" s="2">
        <f t="shared" si="46"/>
        <v>0</v>
      </c>
      <c r="AD24" s="2">
        <f t="shared" si="47"/>
        <v>0</v>
      </c>
      <c r="AE24" s="2"/>
      <c r="AF24" s="831">
        <f t="shared" si="49"/>
        <v>0</v>
      </c>
      <c r="AG24" s="831"/>
      <c r="AH24" s="2"/>
      <c r="AI24" s="2"/>
      <c r="AJ24" s="2"/>
      <c r="AK24" s="2"/>
      <c r="AL24" s="182"/>
      <c r="AM24" s="2">
        <f t="shared" si="50"/>
        <v>0</v>
      </c>
      <c r="AN24" s="2"/>
      <c r="AO24" s="2"/>
      <c r="AP24" s="2"/>
      <c r="AQ24" s="2"/>
      <c r="AR24" s="2"/>
      <c r="AS24" s="2"/>
      <c r="AT24" s="2"/>
      <c r="AU24" s="2"/>
      <c r="AV24" s="2"/>
    </row>
    <row r="25" spans="2:48">
      <c r="B25" s="2" t="str">
        <f t="shared" si="24"/>
        <v/>
      </c>
      <c r="C25" s="2" t="str">
        <f t="shared" si="25"/>
        <v/>
      </c>
      <c r="D25" s="2" t="str">
        <f t="shared" si="26"/>
        <v/>
      </c>
      <c r="E25" s="2" t="str">
        <f t="shared" si="27"/>
        <v/>
      </c>
      <c r="F25" s="2" t="str">
        <f t="shared" si="28"/>
        <v/>
      </c>
      <c r="G25" s="2" t="str">
        <f t="shared" si="29"/>
        <v/>
      </c>
      <c r="H25" s="2" t="str">
        <f t="shared" si="30"/>
        <v/>
      </c>
      <c r="I25" s="2">
        <f t="shared" si="31"/>
        <v>0</v>
      </c>
      <c r="J25" s="2">
        <f t="shared" si="32"/>
        <v>0</v>
      </c>
      <c r="K25" s="2">
        <f t="shared" si="33"/>
        <v>0</v>
      </c>
      <c r="L25" s="2">
        <f t="shared" si="34"/>
        <v>0</v>
      </c>
      <c r="M25" s="2">
        <f t="shared" si="35"/>
        <v>0</v>
      </c>
      <c r="N25" s="2"/>
      <c r="O25" s="831">
        <f t="shared" si="48"/>
        <v>0</v>
      </c>
      <c r="P25" s="831"/>
      <c r="Q25" s="2"/>
      <c r="R25" s="2"/>
      <c r="S25" s="2" t="str">
        <f t="shared" si="36"/>
        <v/>
      </c>
      <c r="T25" s="2" t="str">
        <f t="shared" si="37"/>
        <v/>
      </c>
      <c r="U25" s="2" t="str">
        <f t="shared" si="38"/>
        <v/>
      </c>
      <c r="V25" s="2" t="str">
        <f t="shared" si="39"/>
        <v/>
      </c>
      <c r="W25" s="2" t="str">
        <f t="shared" si="40"/>
        <v/>
      </c>
      <c r="X25" s="2" t="str">
        <f t="shared" si="41"/>
        <v/>
      </c>
      <c r="Y25" s="2" t="str">
        <f t="shared" si="42"/>
        <v/>
      </c>
      <c r="Z25" s="2">
        <f t="shared" si="43"/>
        <v>0</v>
      </c>
      <c r="AA25" s="2">
        <f t="shared" si="44"/>
        <v>0</v>
      </c>
      <c r="AB25" s="2">
        <f t="shared" si="45"/>
        <v>0</v>
      </c>
      <c r="AC25" s="2">
        <f t="shared" si="46"/>
        <v>0</v>
      </c>
      <c r="AD25" s="2">
        <f t="shared" si="47"/>
        <v>0</v>
      </c>
      <c r="AE25" s="2"/>
      <c r="AF25" s="831">
        <f t="shared" si="49"/>
        <v>0</v>
      </c>
      <c r="AG25" s="831"/>
      <c r="AH25" s="2"/>
      <c r="AI25" s="2"/>
      <c r="AJ25" s="2"/>
      <c r="AK25" s="2"/>
      <c r="AL25" s="182"/>
      <c r="AM25" s="2">
        <f t="shared" si="50"/>
        <v>0</v>
      </c>
      <c r="AN25" s="2"/>
      <c r="AO25" s="2"/>
      <c r="AP25" s="2"/>
      <c r="AQ25" s="2"/>
      <c r="AR25" s="2"/>
      <c r="AS25" s="2"/>
      <c r="AT25" s="2"/>
      <c r="AU25" s="2"/>
      <c r="AV25" s="2"/>
    </row>
    <row r="26" spans="2:48">
      <c r="B26" s="2" t="str">
        <f t="shared" si="24"/>
        <v/>
      </c>
      <c r="C26" s="2" t="str">
        <f t="shared" si="25"/>
        <v/>
      </c>
      <c r="D26" s="2" t="str">
        <f t="shared" si="26"/>
        <v/>
      </c>
      <c r="E26" s="2" t="str">
        <f t="shared" si="27"/>
        <v/>
      </c>
      <c r="F26" s="2" t="str">
        <f t="shared" si="28"/>
        <v/>
      </c>
      <c r="G26" s="2" t="str">
        <f t="shared" si="29"/>
        <v/>
      </c>
      <c r="H26" s="2" t="str">
        <f t="shared" si="30"/>
        <v/>
      </c>
      <c r="I26" s="2" t="str">
        <f t="shared" si="31"/>
        <v/>
      </c>
      <c r="J26" s="2">
        <f t="shared" si="32"/>
        <v>0</v>
      </c>
      <c r="K26" s="2">
        <f t="shared" si="33"/>
        <v>0</v>
      </c>
      <c r="L26" s="2">
        <f t="shared" si="34"/>
        <v>0</v>
      </c>
      <c r="M26" s="2">
        <f t="shared" si="35"/>
        <v>0</v>
      </c>
      <c r="N26" s="2"/>
      <c r="O26" s="831">
        <f t="shared" si="48"/>
        <v>0</v>
      </c>
      <c r="P26" s="831"/>
      <c r="Q26" s="2"/>
      <c r="R26" s="2"/>
      <c r="S26" s="2" t="str">
        <f t="shared" si="36"/>
        <v/>
      </c>
      <c r="T26" s="2" t="str">
        <f t="shared" si="37"/>
        <v/>
      </c>
      <c r="U26" s="2" t="str">
        <f t="shared" si="38"/>
        <v/>
      </c>
      <c r="V26" s="2" t="str">
        <f t="shared" si="39"/>
        <v/>
      </c>
      <c r="W26" s="2" t="str">
        <f t="shared" si="40"/>
        <v/>
      </c>
      <c r="X26" s="2" t="str">
        <f t="shared" si="41"/>
        <v/>
      </c>
      <c r="Y26" s="2" t="str">
        <f t="shared" si="42"/>
        <v/>
      </c>
      <c r="Z26" s="2" t="str">
        <f t="shared" si="43"/>
        <v/>
      </c>
      <c r="AA26" s="2">
        <f t="shared" si="44"/>
        <v>0</v>
      </c>
      <c r="AB26" s="2">
        <f t="shared" si="45"/>
        <v>0</v>
      </c>
      <c r="AC26" s="2">
        <f t="shared" si="46"/>
        <v>0</v>
      </c>
      <c r="AD26" s="2">
        <f t="shared" si="47"/>
        <v>0</v>
      </c>
      <c r="AE26" s="2"/>
      <c r="AF26" s="831">
        <f t="shared" si="49"/>
        <v>0</v>
      </c>
      <c r="AG26" s="831"/>
      <c r="AH26" s="2"/>
      <c r="AI26" s="2"/>
      <c r="AJ26" s="2"/>
      <c r="AK26" s="2"/>
      <c r="AL26" s="182"/>
      <c r="AM26" s="2">
        <f t="shared" si="50"/>
        <v>0</v>
      </c>
      <c r="AN26" s="2"/>
      <c r="AO26" s="2"/>
      <c r="AP26" s="2"/>
      <c r="AQ26" s="2"/>
      <c r="AR26" s="2"/>
      <c r="AS26" s="2"/>
      <c r="AT26" s="2"/>
      <c r="AU26" s="2"/>
      <c r="AV26" s="2"/>
    </row>
    <row r="27" spans="2:48">
      <c r="B27" s="2" t="str">
        <f t="shared" si="24"/>
        <v/>
      </c>
      <c r="C27" s="2" t="str">
        <f t="shared" si="25"/>
        <v/>
      </c>
      <c r="D27" s="2" t="str">
        <f t="shared" si="26"/>
        <v/>
      </c>
      <c r="E27" s="2" t="str">
        <f t="shared" si="27"/>
        <v/>
      </c>
      <c r="F27" s="2" t="str">
        <f t="shared" si="28"/>
        <v/>
      </c>
      <c r="G27" s="2" t="str">
        <f t="shared" si="29"/>
        <v/>
      </c>
      <c r="H27" s="2" t="str">
        <f t="shared" si="30"/>
        <v/>
      </c>
      <c r="I27" s="2" t="str">
        <f t="shared" si="31"/>
        <v/>
      </c>
      <c r="J27" s="2" t="str">
        <f t="shared" si="32"/>
        <v/>
      </c>
      <c r="K27" s="2">
        <f t="shared" si="33"/>
        <v>0</v>
      </c>
      <c r="L27" s="2">
        <f t="shared" si="34"/>
        <v>0</v>
      </c>
      <c r="M27" s="2">
        <f t="shared" si="35"/>
        <v>0</v>
      </c>
      <c r="N27" s="2"/>
      <c r="O27" s="831">
        <f t="shared" si="48"/>
        <v>0</v>
      </c>
      <c r="P27" s="831"/>
      <c r="Q27" s="2"/>
      <c r="R27" s="2"/>
      <c r="S27" s="2" t="str">
        <f t="shared" si="36"/>
        <v/>
      </c>
      <c r="T27" s="2" t="str">
        <f t="shared" si="37"/>
        <v/>
      </c>
      <c r="U27" s="2" t="str">
        <f t="shared" si="38"/>
        <v/>
      </c>
      <c r="V27" s="2" t="str">
        <f t="shared" si="39"/>
        <v/>
      </c>
      <c r="W27" s="2" t="str">
        <f t="shared" si="40"/>
        <v/>
      </c>
      <c r="X27" s="2" t="str">
        <f t="shared" si="41"/>
        <v/>
      </c>
      <c r="Y27" s="2" t="str">
        <f t="shared" si="42"/>
        <v/>
      </c>
      <c r="Z27" s="2" t="str">
        <f t="shared" si="43"/>
        <v/>
      </c>
      <c r="AA27" s="2" t="str">
        <f t="shared" si="44"/>
        <v/>
      </c>
      <c r="AB27" s="2">
        <f t="shared" si="45"/>
        <v>0</v>
      </c>
      <c r="AC27" s="2">
        <f t="shared" si="46"/>
        <v>0</v>
      </c>
      <c r="AD27" s="2">
        <f t="shared" si="47"/>
        <v>0</v>
      </c>
      <c r="AE27" s="2"/>
      <c r="AF27" s="831">
        <f t="shared" si="49"/>
        <v>0</v>
      </c>
      <c r="AG27" s="831"/>
      <c r="AH27" s="2"/>
      <c r="AI27" s="2"/>
      <c r="AJ27" s="2"/>
      <c r="AK27" s="2"/>
      <c r="AL27" s="182"/>
      <c r="AM27" s="2">
        <f t="shared" si="50"/>
        <v>0</v>
      </c>
      <c r="AN27" s="2"/>
      <c r="AO27" s="2"/>
      <c r="AP27" s="2"/>
      <c r="AQ27" s="2"/>
      <c r="AR27" s="2"/>
      <c r="AS27" s="2"/>
      <c r="AT27" s="2"/>
      <c r="AU27" s="2"/>
      <c r="AV27" s="2"/>
    </row>
    <row r="28" spans="2:48">
      <c r="B28" s="2" t="str">
        <f t="shared" si="24"/>
        <v/>
      </c>
      <c r="C28" s="2" t="str">
        <f t="shared" si="25"/>
        <v/>
      </c>
      <c r="D28" s="2" t="str">
        <f t="shared" si="26"/>
        <v/>
      </c>
      <c r="E28" s="2" t="str">
        <f t="shared" si="27"/>
        <v/>
      </c>
      <c r="F28" s="2" t="str">
        <f t="shared" si="28"/>
        <v/>
      </c>
      <c r="G28" s="2" t="str">
        <f t="shared" si="29"/>
        <v/>
      </c>
      <c r="H28" s="2" t="str">
        <f t="shared" si="30"/>
        <v/>
      </c>
      <c r="I28" s="2" t="str">
        <f t="shared" si="31"/>
        <v/>
      </c>
      <c r="J28" s="2" t="str">
        <f t="shared" si="32"/>
        <v/>
      </c>
      <c r="K28" s="2" t="str">
        <f t="shared" si="33"/>
        <v/>
      </c>
      <c r="L28" s="2">
        <f t="shared" si="34"/>
        <v>0</v>
      </c>
      <c r="M28" s="2">
        <f t="shared" si="35"/>
        <v>0</v>
      </c>
      <c r="N28" s="2"/>
      <c r="O28" s="831">
        <f t="shared" si="48"/>
        <v>0</v>
      </c>
      <c r="P28" s="831"/>
      <c r="Q28" s="2"/>
      <c r="R28" s="2"/>
      <c r="S28" s="2" t="str">
        <f t="shared" si="36"/>
        <v/>
      </c>
      <c r="T28" s="2" t="str">
        <f t="shared" si="37"/>
        <v/>
      </c>
      <c r="U28" s="2" t="str">
        <f t="shared" si="38"/>
        <v/>
      </c>
      <c r="V28" s="2" t="str">
        <f t="shared" si="39"/>
        <v/>
      </c>
      <c r="W28" s="2" t="str">
        <f t="shared" si="40"/>
        <v/>
      </c>
      <c r="X28" s="2" t="str">
        <f t="shared" si="41"/>
        <v/>
      </c>
      <c r="Y28" s="2" t="str">
        <f t="shared" si="42"/>
        <v/>
      </c>
      <c r="Z28" s="2" t="str">
        <f t="shared" si="43"/>
        <v/>
      </c>
      <c r="AA28" s="2" t="str">
        <f t="shared" si="44"/>
        <v/>
      </c>
      <c r="AB28" s="2" t="str">
        <f t="shared" si="45"/>
        <v/>
      </c>
      <c r="AC28" s="2">
        <f t="shared" si="46"/>
        <v>0</v>
      </c>
      <c r="AD28" s="2">
        <f t="shared" si="47"/>
        <v>0</v>
      </c>
      <c r="AE28" s="2"/>
      <c r="AF28" s="831">
        <f t="shared" si="49"/>
        <v>0</v>
      </c>
      <c r="AG28" s="831"/>
      <c r="AH28" s="2"/>
      <c r="AI28" s="2"/>
      <c r="AJ28" s="2"/>
      <c r="AK28" s="2"/>
      <c r="AL28" s="182"/>
      <c r="AM28" s="2">
        <f t="shared" si="50"/>
        <v>0</v>
      </c>
      <c r="AN28" s="2"/>
      <c r="AO28" s="2"/>
      <c r="AP28" s="2"/>
      <c r="AQ28" s="2"/>
      <c r="AR28" s="2"/>
      <c r="AS28" s="2"/>
      <c r="AT28" s="2"/>
      <c r="AU28" s="2"/>
      <c r="AV28" s="2"/>
    </row>
    <row r="29" spans="2:48">
      <c r="B29" s="2" t="str">
        <f t="shared" si="24"/>
        <v/>
      </c>
      <c r="C29" s="2" t="str">
        <f t="shared" si="25"/>
        <v/>
      </c>
      <c r="D29" s="2" t="str">
        <f t="shared" si="26"/>
        <v/>
      </c>
      <c r="E29" s="2" t="str">
        <f t="shared" si="27"/>
        <v/>
      </c>
      <c r="F29" s="2" t="str">
        <f t="shared" si="28"/>
        <v/>
      </c>
      <c r="G29" s="2" t="str">
        <f t="shared" si="29"/>
        <v/>
      </c>
      <c r="H29" s="2" t="str">
        <f t="shared" si="30"/>
        <v/>
      </c>
      <c r="I29" s="2" t="str">
        <f t="shared" si="31"/>
        <v/>
      </c>
      <c r="J29" s="2" t="str">
        <f t="shared" si="32"/>
        <v/>
      </c>
      <c r="K29" s="2" t="str">
        <f t="shared" si="33"/>
        <v/>
      </c>
      <c r="L29" s="2" t="str">
        <f t="shared" si="34"/>
        <v/>
      </c>
      <c r="M29" s="2">
        <f t="shared" si="35"/>
        <v>0</v>
      </c>
      <c r="N29" s="2"/>
      <c r="O29" s="831">
        <f>COUNTIF(B29:M29,"③")*3+SUM(B29:M29)</f>
        <v>0</v>
      </c>
      <c r="P29" s="831"/>
      <c r="Q29" s="2"/>
      <c r="R29" s="2"/>
      <c r="S29" s="2" t="str">
        <f t="shared" si="36"/>
        <v/>
      </c>
      <c r="T29" s="2" t="str">
        <f t="shared" si="37"/>
        <v/>
      </c>
      <c r="U29" s="2" t="str">
        <f t="shared" si="38"/>
        <v/>
      </c>
      <c r="V29" s="2" t="str">
        <f t="shared" si="39"/>
        <v/>
      </c>
      <c r="W29" s="2" t="str">
        <f t="shared" si="40"/>
        <v/>
      </c>
      <c r="X29" s="2" t="str">
        <f t="shared" si="41"/>
        <v/>
      </c>
      <c r="Y29" s="2" t="str">
        <f t="shared" si="42"/>
        <v/>
      </c>
      <c r="Z29" s="2" t="str">
        <f t="shared" si="43"/>
        <v/>
      </c>
      <c r="AA29" s="2" t="str">
        <f t="shared" si="44"/>
        <v/>
      </c>
      <c r="AB29" s="2" t="str">
        <f t="shared" si="45"/>
        <v/>
      </c>
      <c r="AC29" s="2" t="str">
        <f t="shared" si="46"/>
        <v/>
      </c>
      <c r="AD29" s="2">
        <f t="shared" si="47"/>
        <v>0</v>
      </c>
      <c r="AE29" s="2"/>
      <c r="AF29" s="831">
        <f>COUNTIF(S29:AD29,"③")*3+SUM(S29:AD29)</f>
        <v>0</v>
      </c>
      <c r="AG29" s="831"/>
      <c r="AH29" s="2"/>
      <c r="AI29" s="2"/>
      <c r="AJ29" s="2"/>
      <c r="AK29" s="2"/>
      <c r="AL29" s="182"/>
      <c r="AM29" s="2">
        <f t="shared" si="50"/>
        <v>0</v>
      </c>
      <c r="AN29" s="2"/>
      <c r="AO29" s="2"/>
      <c r="AP29" s="2"/>
      <c r="AQ29" s="2"/>
      <c r="AR29" s="2"/>
      <c r="AS29" s="2"/>
      <c r="AT29" s="2"/>
      <c r="AU29" s="2"/>
      <c r="AV29" s="2"/>
    </row>
    <row r="30" spans="2:4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8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2:4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8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2:4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8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38:38">
      <c r="AL33" s="182"/>
    </row>
    <row r="34" spans="38:38">
      <c r="AL34" s="182"/>
    </row>
    <row r="35" spans="38:38">
      <c r="AL35" s="182"/>
    </row>
    <row r="36" spans="38:38">
      <c r="AL36" s="182"/>
    </row>
    <row r="37" spans="38:38">
      <c r="AL37" s="182"/>
    </row>
    <row r="38" spans="38:38">
      <c r="AL38" s="182"/>
    </row>
    <row r="39" spans="38:38">
      <c r="AL39" s="182"/>
    </row>
    <row r="40" spans="38:38">
      <c r="AL40" s="182"/>
    </row>
    <row r="41" spans="38:38">
      <c r="AL41" s="182"/>
    </row>
    <row r="43" spans="38:38">
      <c r="AL43" s="180"/>
    </row>
    <row r="44" spans="38:38">
      <c r="AL44" s="2"/>
    </row>
    <row r="45" spans="38:38">
      <c r="AL45" s="182"/>
    </row>
    <row r="46" spans="38:38">
      <c r="AL46" s="182"/>
    </row>
    <row r="47" spans="38:38">
      <c r="AL47" s="182"/>
    </row>
    <row r="48" spans="38:38">
      <c r="AL48" s="182"/>
    </row>
    <row r="49" spans="38:38">
      <c r="AL49" s="182"/>
    </row>
    <row r="50" spans="38:38">
      <c r="AL50" s="182"/>
    </row>
    <row r="51" spans="38:38">
      <c r="AL51" s="182"/>
    </row>
    <row r="52" spans="38:38">
      <c r="AL52" s="182"/>
    </row>
    <row r="53" spans="38:38">
      <c r="AL53" s="182"/>
    </row>
    <row r="54" spans="38:38">
      <c r="AL54" s="182"/>
    </row>
    <row r="55" spans="38:38">
      <c r="AL55" s="182"/>
    </row>
    <row r="56" spans="38:38">
      <c r="AL56" s="182" t="s">
        <v>110</v>
      </c>
    </row>
  </sheetData>
  <mergeCells count="36">
    <mergeCell ref="O28:P28"/>
    <mergeCell ref="AF28:AG28"/>
    <mergeCell ref="O29:P29"/>
    <mergeCell ref="AF29:AG29"/>
    <mergeCell ref="AF24:AG24"/>
    <mergeCell ref="O25:P25"/>
    <mergeCell ref="AF25:AG25"/>
    <mergeCell ref="O26:P26"/>
    <mergeCell ref="AF26:AG26"/>
    <mergeCell ref="O27:P27"/>
    <mergeCell ref="AF27:AG27"/>
    <mergeCell ref="O24:P24"/>
    <mergeCell ref="O21:P21"/>
    <mergeCell ref="AF21:AG21"/>
    <mergeCell ref="O22:P22"/>
    <mergeCell ref="AF22:AG22"/>
    <mergeCell ref="O23:P23"/>
    <mergeCell ref="AF23:AG23"/>
    <mergeCell ref="O18:P18"/>
    <mergeCell ref="AF18:AG18"/>
    <mergeCell ref="O19:P19"/>
    <mergeCell ref="AF19:AG19"/>
    <mergeCell ref="O20:P20"/>
    <mergeCell ref="AF20:AG20"/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honeticPr fontId="5"/>
  <pageMargins left="0.19685039370078741" right="0" top="0.39370078740157483" bottom="0.19685039370078741" header="3.937007874015748E-2" footer="0"/>
  <pageSetup paperSize="9" scale="9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94"/>
  <sheetViews>
    <sheetView showGridLines="0" view="pageBreakPreview" topLeftCell="A94" zoomScaleNormal="100" zoomScaleSheetLayoutView="100" workbookViewId="0">
      <selection activeCell="T12" sqref="T12:V12"/>
    </sheetView>
  </sheetViews>
  <sheetFormatPr defaultColWidth="9" defaultRowHeight="13.2"/>
  <cols>
    <col min="1" max="1" width="1.44140625" customWidth="1"/>
    <col min="2" max="2" width="3.44140625" customWidth="1"/>
    <col min="3" max="3" width="11.77734375" customWidth="1"/>
    <col min="4" max="4" width="3.33203125" customWidth="1"/>
    <col min="5" max="5" width="6.109375" customWidth="1"/>
    <col min="6" max="6" width="0.88671875" customWidth="1"/>
    <col min="7" max="8" width="6.109375" customWidth="1"/>
    <col min="9" max="9" width="0.88671875" customWidth="1"/>
    <col min="10" max="11" width="6.109375" customWidth="1"/>
    <col min="12" max="12" width="0.88671875" customWidth="1"/>
    <col min="13" max="14" width="6.109375" customWidth="1"/>
    <col min="15" max="15" width="0.88671875" customWidth="1"/>
    <col min="16" max="16" width="6.109375" customWidth="1"/>
    <col min="17" max="17" width="4.6640625" customWidth="1"/>
    <col min="18" max="18" width="0.88671875" customWidth="1"/>
    <col min="19" max="19" width="4.6640625" customWidth="1"/>
    <col min="20" max="20" width="5.109375" customWidth="1"/>
    <col min="21" max="21" width="0.88671875" customWidth="1"/>
    <col min="22" max="22" width="5.88671875" customWidth="1"/>
    <col min="23" max="23" width="10" customWidth="1"/>
    <col min="24" max="24" width="1.44140625" customWidth="1"/>
  </cols>
  <sheetData>
    <row r="1" spans="2:23" ht="14.4">
      <c r="D1" s="1" t="s">
        <v>274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3.8" thickBot="1">
      <c r="R2" s="828" t="s">
        <v>275</v>
      </c>
      <c r="S2" s="828"/>
      <c r="T2" s="828"/>
      <c r="U2" s="828"/>
      <c r="V2" s="828"/>
    </row>
    <row r="3" spans="2:23" ht="13.5" customHeight="1" thickBot="1">
      <c r="B3" s="431" t="s">
        <v>34</v>
      </c>
      <c r="C3" s="432" t="s">
        <v>35</v>
      </c>
      <c r="D3" s="433"/>
      <c r="E3" s="904" t="s">
        <v>36</v>
      </c>
      <c r="F3" s="905"/>
      <c r="G3" s="906"/>
      <c r="H3" s="907" t="s">
        <v>37</v>
      </c>
      <c r="I3" s="905"/>
      <c r="J3" s="908"/>
      <c r="K3" s="909" t="s">
        <v>38</v>
      </c>
      <c r="L3" s="902"/>
      <c r="M3" s="910"/>
      <c r="N3" s="901" t="s">
        <v>39</v>
      </c>
      <c r="O3" s="902"/>
      <c r="P3" s="911"/>
      <c r="Q3" s="909" t="s">
        <v>124</v>
      </c>
      <c r="R3" s="902"/>
      <c r="S3" s="910"/>
      <c r="T3" s="901" t="s">
        <v>125</v>
      </c>
      <c r="U3" s="902"/>
      <c r="V3" s="903"/>
      <c r="W3" s="434" t="s">
        <v>40</v>
      </c>
    </row>
    <row r="4" spans="2:23" ht="13.5" customHeight="1">
      <c r="B4" s="435"/>
      <c r="C4" s="436" t="s">
        <v>276</v>
      </c>
      <c r="D4" s="437" t="s">
        <v>15</v>
      </c>
      <c r="E4" s="438" t="s">
        <v>47</v>
      </c>
      <c r="F4" s="439" t="s">
        <v>12</v>
      </c>
      <c r="G4" s="440" t="s">
        <v>43</v>
      </c>
      <c r="H4" s="439" t="s">
        <v>41</v>
      </c>
      <c r="I4" s="439" t="s">
        <v>12</v>
      </c>
      <c r="J4" s="439" t="s">
        <v>42</v>
      </c>
      <c r="K4" s="441" t="s">
        <v>127</v>
      </c>
      <c r="L4" s="442" t="s">
        <v>12</v>
      </c>
      <c r="M4" s="443" t="s">
        <v>128</v>
      </c>
      <c r="N4" s="442" t="s">
        <v>129</v>
      </c>
      <c r="O4" s="442" t="s">
        <v>12</v>
      </c>
      <c r="P4" s="442" t="s">
        <v>130</v>
      </c>
      <c r="Q4" s="441" t="s">
        <v>131</v>
      </c>
      <c r="R4" s="442" t="s">
        <v>12</v>
      </c>
      <c r="S4" s="443" t="s">
        <v>45</v>
      </c>
      <c r="T4" s="442" t="s">
        <v>54</v>
      </c>
      <c r="U4" s="442" t="s">
        <v>12</v>
      </c>
      <c r="V4" s="444" t="s">
        <v>13</v>
      </c>
      <c r="W4" s="445" t="s">
        <v>277</v>
      </c>
    </row>
    <row r="5" spans="2:23" ht="13.5" customHeight="1">
      <c r="B5" s="446">
        <v>1</v>
      </c>
      <c r="C5" s="447" t="s">
        <v>278</v>
      </c>
      <c r="D5" s="448" t="s">
        <v>50</v>
      </c>
      <c r="E5" s="449"/>
      <c r="F5" s="450" t="s">
        <v>12</v>
      </c>
      <c r="G5" s="451"/>
      <c r="H5" s="450"/>
      <c r="I5" s="450" t="s">
        <v>12</v>
      </c>
      <c r="J5" s="450"/>
      <c r="K5" s="452"/>
      <c r="L5" s="453" t="s">
        <v>12</v>
      </c>
      <c r="M5" s="454"/>
      <c r="N5" s="453"/>
      <c r="O5" s="453" t="s">
        <v>12</v>
      </c>
      <c r="P5" s="453"/>
      <c r="Q5" s="452"/>
      <c r="R5" s="453" t="s">
        <v>12</v>
      </c>
      <c r="S5" s="454"/>
      <c r="T5" s="453"/>
      <c r="U5" s="453" t="s">
        <v>12</v>
      </c>
      <c r="V5" s="455"/>
      <c r="W5" s="456" t="s">
        <v>279</v>
      </c>
    </row>
    <row r="6" spans="2:23" ht="13.5" customHeight="1">
      <c r="B6" s="446"/>
      <c r="C6" s="457" t="s">
        <v>280</v>
      </c>
      <c r="D6" s="458" t="s">
        <v>52</v>
      </c>
      <c r="E6" s="912" t="s">
        <v>41</v>
      </c>
      <c r="F6" s="913"/>
      <c r="G6" s="914"/>
      <c r="H6" s="913" t="s">
        <v>43</v>
      </c>
      <c r="I6" s="913"/>
      <c r="J6" s="913"/>
      <c r="K6" s="915" t="s">
        <v>129</v>
      </c>
      <c r="L6" s="916"/>
      <c r="M6" s="917"/>
      <c r="N6" s="916" t="s">
        <v>45</v>
      </c>
      <c r="O6" s="916"/>
      <c r="P6" s="916"/>
      <c r="Q6" s="915" t="s">
        <v>54</v>
      </c>
      <c r="R6" s="916"/>
      <c r="S6" s="917"/>
      <c r="T6" s="916" t="s">
        <v>131</v>
      </c>
      <c r="U6" s="916"/>
      <c r="V6" s="978"/>
      <c r="W6" s="456"/>
    </row>
    <row r="7" spans="2:23" ht="13.5" customHeight="1" thickBot="1">
      <c r="B7" s="463"/>
      <c r="C7" s="464" t="s">
        <v>16</v>
      </c>
      <c r="D7" s="465" t="s">
        <v>53</v>
      </c>
      <c r="E7" s="918" t="s">
        <v>42</v>
      </c>
      <c r="F7" s="919"/>
      <c r="G7" s="920"/>
      <c r="H7" s="919" t="s">
        <v>47</v>
      </c>
      <c r="I7" s="919"/>
      <c r="J7" s="919"/>
      <c r="K7" s="921" t="s">
        <v>130</v>
      </c>
      <c r="L7" s="922"/>
      <c r="M7" s="923"/>
      <c r="N7" s="922" t="s">
        <v>281</v>
      </c>
      <c r="O7" s="922"/>
      <c r="P7" s="922"/>
      <c r="Q7" s="921" t="s">
        <v>129</v>
      </c>
      <c r="R7" s="922"/>
      <c r="S7" s="923"/>
      <c r="T7" s="922" t="s">
        <v>45</v>
      </c>
      <c r="U7" s="922"/>
      <c r="V7" s="979"/>
      <c r="W7" s="466"/>
    </row>
    <row r="8" spans="2:23" ht="13.5" customHeight="1" thickTop="1" thickBot="1">
      <c r="B8" s="431"/>
      <c r="C8" s="432"/>
      <c r="D8" s="433"/>
      <c r="E8" s="904" t="s">
        <v>141</v>
      </c>
      <c r="F8" s="905"/>
      <c r="G8" s="906"/>
      <c r="H8" s="907" t="s">
        <v>142</v>
      </c>
      <c r="I8" s="905"/>
      <c r="J8" s="908"/>
      <c r="K8" s="930" t="s">
        <v>143</v>
      </c>
      <c r="L8" s="931"/>
      <c r="M8" s="932"/>
      <c r="N8" s="898"/>
      <c r="O8" s="896"/>
      <c r="P8" s="899"/>
      <c r="Q8" s="895"/>
      <c r="R8" s="896"/>
      <c r="S8" s="897"/>
      <c r="T8" s="898"/>
      <c r="U8" s="896"/>
      <c r="V8" s="900"/>
      <c r="W8" s="434" t="s">
        <v>40</v>
      </c>
    </row>
    <row r="9" spans="2:23" ht="13.5" customHeight="1">
      <c r="B9" s="435"/>
      <c r="C9" s="436" t="s">
        <v>276</v>
      </c>
      <c r="D9" s="467" t="s">
        <v>15</v>
      </c>
      <c r="E9" s="439" t="s">
        <v>144</v>
      </c>
      <c r="F9" s="439" t="s">
        <v>12</v>
      </c>
      <c r="G9" s="439" t="s">
        <v>145</v>
      </c>
      <c r="H9" s="438" t="s">
        <v>46</v>
      </c>
      <c r="I9" s="439" t="s">
        <v>12</v>
      </c>
      <c r="J9" s="440" t="s">
        <v>48</v>
      </c>
      <c r="K9" s="441" t="s">
        <v>148</v>
      </c>
      <c r="L9" s="442" t="s">
        <v>12</v>
      </c>
      <c r="M9" s="468" t="s">
        <v>156</v>
      </c>
      <c r="N9" s="469"/>
      <c r="O9" s="293" t="s">
        <v>12</v>
      </c>
      <c r="P9" s="293"/>
      <c r="Q9" s="292"/>
      <c r="R9" s="293" t="s">
        <v>12</v>
      </c>
      <c r="S9" s="294"/>
      <c r="T9" s="293"/>
      <c r="U9" s="293" t="s">
        <v>12</v>
      </c>
      <c r="V9" s="470"/>
      <c r="W9" s="445" t="s">
        <v>277</v>
      </c>
    </row>
    <row r="10" spans="2:23" ht="13.5" customHeight="1">
      <c r="B10" s="446">
        <v>1</v>
      </c>
      <c r="C10" s="447" t="s">
        <v>147</v>
      </c>
      <c r="D10" s="471" t="s">
        <v>50</v>
      </c>
      <c r="E10" s="450"/>
      <c r="F10" s="450" t="s">
        <v>12</v>
      </c>
      <c r="G10" s="450"/>
      <c r="H10" s="449"/>
      <c r="I10" s="450" t="s">
        <v>12</v>
      </c>
      <c r="J10" s="450"/>
      <c r="K10" s="452"/>
      <c r="L10" s="453" t="s">
        <v>12</v>
      </c>
      <c r="M10" s="454"/>
      <c r="N10" s="308"/>
      <c r="O10" s="308" t="s">
        <v>12</v>
      </c>
      <c r="P10" s="308"/>
      <c r="Q10" s="472"/>
      <c r="R10" s="308" t="s">
        <v>12</v>
      </c>
      <c r="S10" s="309"/>
      <c r="T10" s="308"/>
      <c r="U10" s="308" t="s">
        <v>12</v>
      </c>
      <c r="V10" s="473"/>
      <c r="W10" s="456" t="s">
        <v>279</v>
      </c>
    </row>
    <row r="11" spans="2:23" ht="13.5" customHeight="1">
      <c r="B11" s="446"/>
      <c r="C11" s="457" t="s">
        <v>282</v>
      </c>
      <c r="D11" s="458" t="s">
        <v>52</v>
      </c>
      <c r="E11" s="912" t="s">
        <v>46</v>
      </c>
      <c r="F11" s="913"/>
      <c r="G11" s="914"/>
      <c r="H11" s="913" t="s">
        <v>156</v>
      </c>
      <c r="I11" s="913"/>
      <c r="J11" s="913"/>
      <c r="K11" s="912" t="s">
        <v>48</v>
      </c>
      <c r="L11" s="913"/>
      <c r="M11" s="914"/>
      <c r="N11" s="878"/>
      <c r="O11" s="878"/>
      <c r="P11" s="878"/>
      <c r="Q11" s="317"/>
      <c r="R11" s="318"/>
      <c r="S11" s="319"/>
      <c r="T11" s="318"/>
      <c r="U11" s="318"/>
      <c r="V11" s="474"/>
      <c r="W11" s="475"/>
    </row>
    <row r="12" spans="2:23" ht="13.5" customHeight="1" thickBot="1">
      <c r="B12" s="463"/>
      <c r="C12" s="464" t="s">
        <v>16</v>
      </c>
      <c r="D12" s="465" t="s">
        <v>53</v>
      </c>
      <c r="E12" s="918" t="s">
        <v>48</v>
      </c>
      <c r="F12" s="919"/>
      <c r="G12" s="920"/>
      <c r="H12" s="919" t="s">
        <v>148</v>
      </c>
      <c r="I12" s="919"/>
      <c r="J12" s="919"/>
      <c r="K12" s="918" t="s">
        <v>46</v>
      </c>
      <c r="L12" s="919"/>
      <c r="M12" s="920"/>
      <c r="N12" s="889"/>
      <c r="O12" s="889"/>
      <c r="P12" s="889"/>
      <c r="Q12" s="977"/>
      <c r="R12" s="935"/>
      <c r="S12" s="952"/>
      <c r="T12" s="935"/>
      <c r="U12" s="935"/>
      <c r="V12" s="936"/>
      <c r="W12" s="456"/>
    </row>
    <row r="13" spans="2:23" ht="13.5" customHeight="1" thickTop="1" thickBot="1">
      <c r="B13" s="431"/>
      <c r="C13" s="432"/>
      <c r="D13" s="433"/>
      <c r="E13" s="904" t="s">
        <v>36</v>
      </c>
      <c r="F13" s="905"/>
      <c r="G13" s="906"/>
      <c r="H13" s="907" t="s">
        <v>37</v>
      </c>
      <c r="I13" s="905"/>
      <c r="J13" s="908"/>
      <c r="K13" s="904" t="s">
        <v>38</v>
      </c>
      <c r="L13" s="905"/>
      <c r="M13" s="906"/>
      <c r="N13" s="907" t="s">
        <v>39</v>
      </c>
      <c r="O13" s="905"/>
      <c r="P13" s="908"/>
      <c r="Q13" s="895"/>
      <c r="R13" s="896"/>
      <c r="S13" s="897"/>
      <c r="T13" s="898"/>
      <c r="U13" s="896"/>
      <c r="V13" s="900"/>
      <c r="W13" s="434" t="s">
        <v>40</v>
      </c>
    </row>
    <row r="14" spans="2:23" ht="13.5" customHeight="1">
      <c r="B14" s="435"/>
      <c r="C14" s="436" t="s">
        <v>283</v>
      </c>
      <c r="D14" s="437" t="s">
        <v>15</v>
      </c>
      <c r="E14" s="438" t="s">
        <v>41</v>
      </c>
      <c r="F14" s="439" t="s">
        <v>12</v>
      </c>
      <c r="G14" s="440" t="s">
        <v>43</v>
      </c>
      <c r="H14" s="439" t="s">
        <v>145</v>
      </c>
      <c r="I14" s="439" t="s">
        <v>12</v>
      </c>
      <c r="J14" s="439" t="s">
        <v>46</v>
      </c>
      <c r="K14" s="438" t="s">
        <v>48</v>
      </c>
      <c r="L14" s="439" t="s">
        <v>12</v>
      </c>
      <c r="M14" s="440" t="s">
        <v>42</v>
      </c>
      <c r="N14" s="439" t="s">
        <v>144</v>
      </c>
      <c r="O14" s="439" t="s">
        <v>12</v>
      </c>
      <c r="P14" s="439" t="s">
        <v>47</v>
      </c>
      <c r="Q14" s="292"/>
      <c r="R14" s="293" t="s">
        <v>12</v>
      </c>
      <c r="S14" s="294"/>
      <c r="T14" s="293"/>
      <c r="U14" s="293" t="s">
        <v>12</v>
      </c>
      <c r="V14" s="470"/>
      <c r="W14" s="445"/>
    </row>
    <row r="15" spans="2:23" ht="13.5" customHeight="1">
      <c r="B15" s="446">
        <v>2</v>
      </c>
      <c r="C15" s="447" t="s">
        <v>55</v>
      </c>
      <c r="D15" s="448" t="s">
        <v>50</v>
      </c>
      <c r="E15" s="449"/>
      <c r="F15" s="450" t="s">
        <v>12</v>
      </c>
      <c r="G15" s="451"/>
      <c r="H15" s="450"/>
      <c r="I15" s="450" t="s">
        <v>12</v>
      </c>
      <c r="J15" s="450"/>
      <c r="K15" s="449"/>
      <c r="L15" s="450" t="s">
        <v>12</v>
      </c>
      <c r="M15" s="451"/>
      <c r="N15" s="450"/>
      <c r="O15" s="450" t="s">
        <v>12</v>
      </c>
      <c r="P15" s="450"/>
      <c r="Q15" s="472"/>
      <c r="R15" s="308" t="s">
        <v>12</v>
      </c>
      <c r="S15" s="309"/>
      <c r="T15" s="308"/>
      <c r="U15" s="308" t="s">
        <v>12</v>
      </c>
      <c r="V15" s="473"/>
      <c r="W15" s="476"/>
    </row>
    <row r="16" spans="2:23" ht="13.5" customHeight="1">
      <c r="B16" s="446"/>
      <c r="C16" s="457" t="s">
        <v>56</v>
      </c>
      <c r="D16" s="458" t="s">
        <v>52</v>
      </c>
      <c r="E16" s="912" t="s">
        <v>145</v>
      </c>
      <c r="F16" s="913"/>
      <c r="G16" s="914"/>
      <c r="H16" s="913" t="s">
        <v>43</v>
      </c>
      <c r="I16" s="913"/>
      <c r="J16" s="913"/>
      <c r="K16" s="912" t="s">
        <v>47</v>
      </c>
      <c r="L16" s="913"/>
      <c r="M16" s="914"/>
      <c r="N16" s="913" t="s">
        <v>42</v>
      </c>
      <c r="O16" s="913"/>
      <c r="P16" s="913"/>
      <c r="Q16" s="317"/>
      <c r="R16" s="318"/>
      <c r="S16" s="319"/>
      <c r="T16" s="318"/>
      <c r="U16" s="318"/>
      <c r="V16" s="474"/>
      <c r="W16" s="476"/>
    </row>
    <row r="17" spans="2:23" ht="13.5" customHeight="1" thickBot="1">
      <c r="B17" s="463"/>
      <c r="C17" s="464" t="s">
        <v>16</v>
      </c>
      <c r="D17" s="465" t="s">
        <v>53</v>
      </c>
      <c r="E17" s="918" t="s">
        <v>46</v>
      </c>
      <c r="F17" s="919"/>
      <c r="G17" s="920"/>
      <c r="H17" s="919" t="s">
        <v>41</v>
      </c>
      <c r="I17" s="919"/>
      <c r="J17" s="919"/>
      <c r="K17" s="918" t="s">
        <v>144</v>
      </c>
      <c r="L17" s="919"/>
      <c r="M17" s="920"/>
      <c r="N17" s="919" t="s">
        <v>48</v>
      </c>
      <c r="O17" s="919"/>
      <c r="P17" s="919"/>
      <c r="Q17" s="977"/>
      <c r="R17" s="935"/>
      <c r="S17" s="952"/>
      <c r="T17" s="935"/>
      <c r="U17" s="935"/>
      <c r="V17" s="936"/>
      <c r="W17" s="466"/>
    </row>
    <row r="18" spans="2:23" ht="13.5" customHeight="1" thickTop="1" thickBot="1">
      <c r="B18" s="431"/>
      <c r="C18" s="432"/>
      <c r="D18" s="433"/>
      <c r="E18" s="960" t="s">
        <v>284</v>
      </c>
      <c r="F18" s="961"/>
      <c r="G18" s="962"/>
      <c r="H18" s="963" t="s">
        <v>151</v>
      </c>
      <c r="I18" s="961"/>
      <c r="J18" s="964"/>
      <c r="K18" s="965" t="s">
        <v>152</v>
      </c>
      <c r="L18" s="966"/>
      <c r="M18" s="967"/>
      <c r="N18" s="968" t="s">
        <v>153</v>
      </c>
      <c r="O18" s="966"/>
      <c r="P18" s="967"/>
      <c r="Q18" s="895"/>
      <c r="R18" s="896"/>
      <c r="S18" s="897"/>
      <c r="T18" s="898"/>
      <c r="U18" s="896"/>
      <c r="V18" s="900"/>
      <c r="W18" s="434" t="s">
        <v>40</v>
      </c>
    </row>
    <row r="19" spans="2:23" ht="13.5" customHeight="1">
      <c r="B19" s="435"/>
      <c r="C19" s="477" t="s">
        <v>285</v>
      </c>
      <c r="D19" s="478" t="s">
        <v>15</v>
      </c>
      <c r="E19" s="479" t="s">
        <v>46</v>
      </c>
      <c r="F19" s="480" t="s">
        <v>12</v>
      </c>
      <c r="G19" s="480" t="s">
        <v>144</v>
      </c>
      <c r="H19" s="481" t="s">
        <v>48</v>
      </c>
      <c r="I19" s="482" t="s">
        <v>12</v>
      </c>
      <c r="J19" s="482" t="s">
        <v>43</v>
      </c>
      <c r="K19" s="483" t="s">
        <v>127</v>
      </c>
      <c r="L19" s="484" t="s">
        <v>12</v>
      </c>
      <c r="M19" s="485" t="s">
        <v>156</v>
      </c>
      <c r="N19" s="486" t="s">
        <v>13</v>
      </c>
      <c r="O19" s="486" t="s">
        <v>12</v>
      </c>
      <c r="P19" s="487" t="s">
        <v>44</v>
      </c>
      <c r="Q19" s="488"/>
      <c r="R19" s="489" t="s">
        <v>12</v>
      </c>
      <c r="S19" s="490"/>
      <c r="T19" s="489"/>
      <c r="U19" s="489" t="s">
        <v>12</v>
      </c>
      <c r="V19" s="491"/>
      <c r="W19" s="445" t="s">
        <v>277</v>
      </c>
    </row>
    <row r="20" spans="2:23" ht="13.5" customHeight="1">
      <c r="B20" s="446">
        <v>3</v>
      </c>
      <c r="C20" s="447" t="s">
        <v>157</v>
      </c>
      <c r="D20" s="448" t="s">
        <v>50</v>
      </c>
      <c r="E20" s="492"/>
      <c r="F20" s="450" t="s">
        <v>12</v>
      </c>
      <c r="G20" s="450"/>
      <c r="H20" s="493"/>
      <c r="I20" s="450" t="s">
        <v>12</v>
      </c>
      <c r="J20" s="494"/>
      <c r="K20" s="495"/>
      <c r="L20" s="496" t="s">
        <v>12</v>
      </c>
      <c r="M20" s="497"/>
      <c r="N20" s="496"/>
      <c r="O20" s="496" t="s">
        <v>12</v>
      </c>
      <c r="P20" s="498"/>
      <c r="Q20" s="472"/>
      <c r="R20" s="308" t="s">
        <v>12</v>
      </c>
      <c r="S20" s="309"/>
      <c r="T20" s="308"/>
      <c r="U20" s="308" t="s">
        <v>12</v>
      </c>
      <c r="V20" s="473"/>
      <c r="W20" s="476" t="s">
        <v>279</v>
      </c>
    </row>
    <row r="21" spans="2:23" ht="13.5" customHeight="1">
      <c r="B21" s="446"/>
      <c r="C21" s="457" t="s">
        <v>286</v>
      </c>
      <c r="D21" s="458" t="s">
        <v>52</v>
      </c>
      <c r="E21" s="980" t="s">
        <v>48</v>
      </c>
      <c r="F21" s="913"/>
      <c r="G21" s="913"/>
      <c r="H21" s="981" t="s">
        <v>144</v>
      </c>
      <c r="I21" s="982"/>
      <c r="J21" s="982"/>
      <c r="K21" s="983" t="s">
        <v>44</v>
      </c>
      <c r="L21" s="984"/>
      <c r="M21" s="985"/>
      <c r="N21" s="984" t="s">
        <v>127</v>
      </c>
      <c r="O21" s="984"/>
      <c r="P21" s="986"/>
      <c r="Q21" s="317"/>
      <c r="R21" s="318"/>
      <c r="S21" s="319"/>
      <c r="T21" s="318"/>
      <c r="U21" s="318"/>
      <c r="V21" s="474"/>
      <c r="W21" s="476"/>
    </row>
    <row r="22" spans="2:23" ht="13.5" customHeight="1" thickBot="1">
      <c r="B22" s="463"/>
      <c r="C22" s="464" t="s">
        <v>16</v>
      </c>
      <c r="D22" s="465" t="s">
        <v>53</v>
      </c>
      <c r="E22" s="969" t="s">
        <v>43</v>
      </c>
      <c r="F22" s="970"/>
      <c r="G22" s="970"/>
      <c r="H22" s="971" t="s">
        <v>46</v>
      </c>
      <c r="I22" s="972"/>
      <c r="J22" s="972"/>
      <c r="K22" s="973" t="s">
        <v>13</v>
      </c>
      <c r="L22" s="974"/>
      <c r="M22" s="975"/>
      <c r="N22" s="974" t="s">
        <v>156</v>
      </c>
      <c r="O22" s="974"/>
      <c r="P22" s="976"/>
      <c r="Q22" s="977"/>
      <c r="R22" s="935"/>
      <c r="S22" s="952"/>
      <c r="T22" s="935"/>
      <c r="U22" s="935"/>
      <c r="V22" s="936"/>
      <c r="W22" s="466"/>
    </row>
    <row r="23" spans="2:23" ht="13.5" customHeight="1" thickTop="1" thickBot="1">
      <c r="B23" s="499"/>
      <c r="C23" s="432"/>
      <c r="D23" s="433"/>
      <c r="E23" s="953" t="s">
        <v>287</v>
      </c>
      <c r="F23" s="954"/>
      <c r="G23" s="955"/>
      <c r="H23" s="954" t="s">
        <v>288</v>
      </c>
      <c r="I23" s="954"/>
      <c r="J23" s="954"/>
      <c r="K23" s="956" t="s">
        <v>289</v>
      </c>
      <c r="L23" s="957"/>
      <c r="M23" s="958"/>
      <c r="N23" s="957" t="s">
        <v>290</v>
      </c>
      <c r="O23" s="957"/>
      <c r="P23" s="959"/>
      <c r="Q23" s="895"/>
      <c r="R23" s="896"/>
      <c r="S23" s="897"/>
      <c r="T23" s="898"/>
      <c r="U23" s="896"/>
      <c r="V23" s="900"/>
      <c r="W23" s="434" t="s">
        <v>40</v>
      </c>
    </row>
    <row r="24" spans="2:23" ht="13.5" customHeight="1">
      <c r="B24" s="435"/>
      <c r="C24" s="477" t="s">
        <v>285</v>
      </c>
      <c r="D24" s="478" t="s">
        <v>15</v>
      </c>
      <c r="E24" s="500" t="s">
        <v>291</v>
      </c>
      <c r="F24" s="501" t="s">
        <v>12</v>
      </c>
      <c r="G24" s="502" t="s">
        <v>42</v>
      </c>
      <c r="H24" s="501" t="s">
        <v>41</v>
      </c>
      <c r="I24" s="501" t="s">
        <v>12</v>
      </c>
      <c r="J24" s="501" t="s">
        <v>47</v>
      </c>
      <c r="K24" s="503" t="s">
        <v>129</v>
      </c>
      <c r="L24" s="504" t="s">
        <v>12</v>
      </c>
      <c r="M24" s="505" t="s">
        <v>148</v>
      </c>
      <c r="N24" s="504" t="s">
        <v>128</v>
      </c>
      <c r="O24" s="504" t="s">
        <v>12</v>
      </c>
      <c r="P24" s="506" t="s">
        <v>45</v>
      </c>
      <c r="Q24" s="488"/>
      <c r="R24" s="489" t="s">
        <v>12</v>
      </c>
      <c r="S24" s="490"/>
      <c r="T24" s="489"/>
      <c r="U24" s="489" t="s">
        <v>12</v>
      </c>
      <c r="V24" s="491"/>
      <c r="W24" s="445" t="s">
        <v>277</v>
      </c>
    </row>
    <row r="25" spans="2:23" ht="13.5" customHeight="1">
      <c r="B25" s="446">
        <v>3</v>
      </c>
      <c r="C25" s="447" t="s">
        <v>292</v>
      </c>
      <c r="D25" s="448" t="s">
        <v>50</v>
      </c>
      <c r="E25" s="493"/>
      <c r="F25" s="494" t="s">
        <v>12</v>
      </c>
      <c r="G25" s="507"/>
      <c r="H25" s="494"/>
      <c r="I25" s="494" t="s">
        <v>12</v>
      </c>
      <c r="J25" s="494"/>
      <c r="K25" s="495"/>
      <c r="L25" s="496" t="s">
        <v>12</v>
      </c>
      <c r="M25" s="497"/>
      <c r="N25" s="496"/>
      <c r="O25" s="496" t="s">
        <v>12</v>
      </c>
      <c r="P25" s="498"/>
      <c r="Q25" s="472"/>
      <c r="R25" s="308" t="s">
        <v>12</v>
      </c>
      <c r="S25" s="309"/>
      <c r="T25" s="308"/>
      <c r="U25" s="308" t="s">
        <v>12</v>
      </c>
      <c r="V25" s="473"/>
      <c r="W25" s="476" t="s">
        <v>279</v>
      </c>
    </row>
    <row r="26" spans="2:23" ht="13.5" customHeight="1">
      <c r="B26" s="446"/>
      <c r="C26" s="457" t="s">
        <v>282</v>
      </c>
      <c r="D26" s="458" t="s">
        <v>52</v>
      </c>
      <c r="E26" s="981" t="s">
        <v>41</v>
      </c>
      <c r="F26" s="982"/>
      <c r="G26" s="987"/>
      <c r="H26" s="988" t="s">
        <v>145</v>
      </c>
      <c r="I26" s="982"/>
      <c r="J26" s="982"/>
      <c r="K26" s="983" t="s">
        <v>45</v>
      </c>
      <c r="L26" s="984"/>
      <c r="M26" s="985"/>
      <c r="N26" s="984" t="s">
        <v>129</v>
      </c>
      <c r="O26" s="984"/>
      <c r="P26" s="986"/>
      <c r="Q26" s="317"/>
      <c r="R26" s="318"/>
      <c r="S26" s="319"/>
      <c r="T26" s="318"/>
      <c r="U26" s="318"/>
      <c r="V26" s="474"/>
      <c r="W26" s="476"/>
    </row>
    <row r="27" spans="2:23" ht="13.5" customHeight="1" thickBot="1">
      <c r="B27" s="463"/>
      <c r="C27" s="464" t="s">
        <v>16</v>
      </c>
      <c r="D27" s="465" t="s">
        <v>53</v>
      </c>
      <c r="E27" s="971" t="s">
        <v>47</v>
      </c>
      <c r="F27" s="972"/>
      <c r="G27" s="989"/>
      <c r="H27" s="990" t="s">
        <v>42</v>
      </c>
      <c r="I27" s="972"/>
      <c r="J27" s="972"/>
      <c r="K27" s="973" t="s">
        <v>128</v>
      </c>
      <c r="L27" s="974"/>
      <c r="M27" s="975"/>
      <c r="N27" s="974" t="s">
        <v>148</v>
      </c>
      <c r="O27" s="974"/>
      <c r="P27" s="976"/>
      <c r="Q27" s="977"/>
      <c r="R27" s="935"/>
      <c r="S27" s="952"/>
      <c r="T27" s="935"/>
      <c r="U27" s="935"/>
      <c r="V27" s="936"/>
      <c r="W27" s="466"/>
    </row>
    <row r="28" spans="2:23" ht="13.5" customHeight="1" thickTop="1" thickBot="1">
      <c r="B28" s="508"/>
      <c r="C28" s="509"/>
      <c r="D28" s="510"/>
      <c r="E28" s="943" t="s">
        <v>36</v>
      </c>
      <c r="F28" s="944"/>
      <c r="G28" s="945"/>
      <c r="H28" s="946" t="s">
        <v>37</v>
      </c>
      <c r="I28" s="944"/>
      <c r="J28" s="947"/>
      <c r="K28" s="948" t="s">
        <v>38</v>
      </c>
      <c r="L28" s="949"/>
      <c r="M28" s="950"/>
      <c r="N28" s="946" t="s">
        <v>39</v>
      </c>
      <c r="O28" s="944"/>
      <c r="P28" s="945"/>
      <c r="Q28" s="895"/>
      <c r="R28" s="896"/>
      <c r="S28" s="897"/>
      <c r="T28" s="898"/>
      <c r="U28" s="896"/>
      <c r="V28" s="900"/>
      <c r="W28" s="434" t="s">
        <v>40</v>
      </c>
    </row>
    <row r="29" spans="2:23" ht="13.5" customHeight="1">
      <c r="B29" s="435"/>
      <c r="C29" s="477" t="s">
        <v>293</v>
      </c>
      <c r="D29" s="478" t="s">
        <v>15</v>
      </c>
      <c r="E29" s="511" t="s">
        <v>48</v>
      </c>
      <c r="F29" s="480" t="s">
        <v>12</v>
      </c>
      <c r="G29" s="512" t="s">
        <v>47</v>
      </c>
      <c r="H29" s="480" t="s">
        <v>42</v>
      </c>
      <c r="I29" s="480" t="s">
        <v>12</v>
      </c>
      <c r="J29" s="480" t="s">
        <v>46</v>
      </c>
      <c r="K29" s="511" t="s">
        <v>145</v>
      </c>
      <c r="L29" s="480" t="s">
        <v>12</v>
      </c>
      <c r="M29" s="512" t="s">
        <v>41</v>
      </c>
      <c r="N29" s="480" t="s">
        <v>144</v>
      </c>
      <c r="O29" s="480" t="s">
        <v>12</v>
      </c>
      <c r="P29" s="513" t="s">
        <v>43</v>
      </c>
      <c r="Q29" s="489"/>
      <c r="R29" s="489" t="s">
        <v>12</v>
      </c>
      <c r="S29" s="490"/>
      <c r="T29" s="489"/>
      <c r="U29" s="489" t="s">
        <v>12</v>
      </c>
      <c r="V29" s="491"/>
      <c r="W29" s="445"/>
    </row>
    <row r="30" spans="2:23" ht="13.5" customHeight="1">
      <c r="B30" s="446">
        <v>4</v>
      </c>
      <c r="C30" s="447" t="s">
        <v>57</v>
      </c>
      <c r="D30" s="448" t="s">
        <v>50</v>
      </c>
      <c r="E30" s="449"/>
      <c r="F30" s="450"/>
      <c r="G30" s="451"/>
      <c r="H30" s="450"/>
      <c r="I30" s="450"/>
      <c r="J30" s="450"/>
      <c r="K30" s="449"/>
      <c r="L30" s="450" t="s">
        <v>12</v>
      </c>
      <c r="M30" s="451"/>
      <c r="N30" s="450"/>
      <c r="O30" s="450" t="s">
        <v>12</v>
      </c>
      <c r="P30" s="514"/>
      <c r="Q30" s="308"/>
      <c r="R30" s="308" t="s">
        <v>12</v>
      </c>
      <c r="S30" s="309"/>
      <c r="T30" s="308"/>
      <c r="U30" s="308" t="s">
        <v>12</v>
      </c>
      <c r="V30" s="473"/>
      <c r="W30" s="476"/>
    </row>
    <row r="31" spans="2:23" ht="13.5" customHeight="1">
      <c r="B31" s="446"/>
      <c r="C31" s="457" t="s">
        <v>58</v>
      </c>
      <c r="D31" s="458" t="s">
        <v>52</v>
      </c>
      <c r="E31" s="912" t="s">
        <v>46</v>
      </c>
      <c r="F31" s="913"/>
      <c r="G31" s="914"/>
      <c r="H31" s="913" t="s">
        <v>47</v>
      </c>
      <c r="I31" s="913"/>
      <c r="J31" s="913"/>
      <c r="K31" s="912" t="s">
        <v>144</v>
      </c>
      <c r="L31" s="913"/>
      <c r="M31" s="914"/>
      <c r="N31" s="913" t="s">
        <v>145</v>
      </c>
      <c r="O31" s="913"/>
      <c r="P31" s="991"/>
      <c r="Q31" s="318"/>
      <c r="R31" s="318"/>
      <c r="S31" s="319"/>
      <c r="T31" s="318"/>
      <c r="U31" s="318"/>
      <c r="V31" s="474"/>
      <c r="W31" s="476"/>
    </row>
    <row r="32" spans="2:23" ht="13.5" customHeight="1" thickBot="1">
      <c r="B32" s="463"/>
      <c r="C32" s="464" t="s">
        <v>16</v>
      </c>
      <c r="D32" s="465" t="s">
        <v>53</v>
      </c>
      <c r="E32" s="918" t="s">
        <v>42</v>
      </c>
      <c r="F32" s="919"/>
      <c r="G32" s="920"/>
      <c r="H32" s="919" t="s">
        <v>48</v>
      </c>
      <c r="I32" s="919"/>
      <c r="J32" s="919"/>
      <c r="K32" s="918" t="s">
        <v>43</v>
      </c>
      <c r="L32" s="919"/>
      <c r="M32" s="920"/>
      <c r="N32" s="919" t="s">
        <v>41</v>
      </c>
      <c r="O32" s="919"/>
      <c r="P32" s="951"/>
      <c r="Q32" s="935"/>
      <c r="R32" s="935"/>
      <c r="S32" s="952"/>
      <c r="T32" s="935"/>
      <c r="U32" s="935"/>
      <c r="V32" s="936"/>
      <c r="W32" s="466"/>
    </row>
    <row r="33" spans="2:23" ht="13.5" customHeight="1" thickTop="1" thickBot="1">
      <c r="B33" s="431"/>
      <c r="C33" s="432"/>
      <c r="D33" s="433"/>
      <c r="E33" s="904" t="s">
        <v>36</v>
      </c>
      <c r="F33" s="905"/>
      <c r="G33" s="906"/>
      <c r="H33" s="907" t="s">
        <v>37</v>
      </c>
      <c r="I33" s="905"/>
      <c r="J33" s="908"/>
      <c r="K33" s="904" t="s">
        <v>38</v>
      </c>
      <c r="L33" s="905"/>
      <c r="M33" s="906"/>
      <c r="N33" s="907" t="s">
        <v>39</v>
      </c>
      <c r="O33" s="905"/>
      <c r="P33" s="908"/>
      <c r="Q33" s="895"/>
      <c r="R33" s="896"/>
      <c r="S33" s="897"/>
      <c r="T33" s="898"/>
      <c r="U33" s="896"/>
      <c r="V33" s="900"/>
      <c r="W33" s="434" t="s">
        <v>40</v>
      </c>
    </row>
    <row r="34" spans="2:23" ht="13.5" customHeight="1">
      <c r="B34" s="435"/>
      <c r="C34" s="436" t="s">
        <v>294</v>
      </c>
      <c r="D34" s="437" t="s">
        <v>15</v>
      </c>
      <c r="E34" s="438" t="s">
        <v>42</v>
      </c>
      <c r="F34" s="439" t="s">
        <v>12</v>
      </c>
      <c r="G34" s="440" t="s">
        <v>144</v>
      </c>
      <c r="H34" s="439" t="s">
        <v>46</v>
      </c>
      <c r="I34" s="439" t="s">
        <v>12</v>
      </c>
      <c r="J34" s="439" t="s">
        <v>47</v>
      </c>
      <c r="K34" s="438" t="s">
        <v>48</v>
      </c>
      <c r="L34" s="439" t="s">
        <v>12</v>
      </c>
      <c r="M34" s="440" t="s">
        <v>41</v>
      </c>
      <c r="N34" s="439" t="s">
        <v>43</v>
      </c>
      <c r="O34" s="439" t="s">
        <v>12</v>
      </c>
      <c r="P34" s="439" t="s">
        <v>145</v>
      </c>
      <c r="Q34" s="292"/>
      <c r="R34" s="293" t="s">
        <v>12</v>
      </c>
      <c r="S34" s="294"/>
      <c r="T34" s="293"/>
      <c r="U34" s="293" t="s">
        <v>12</v>
      </c>
      <c r="V34" s="470"/>
      <c r="W34" s="445"/>
    </row>
    <row r="35" spans="2:23" ht="13.5" customHeight="1">
      <c r="B35" s="446">
        <v>5</v>
      </c>
      <c r="C35" s="447" t="s">
        <v>57</v>
      </c>
      <c r="D35" s="448" t="s">
        <v>50</v>
      </c>
      <c r="E35" s="449"/>
      <c r="F35" s="450" t="s">
        <v>12</v>
      </c>
      <c r="G35" s="451"/>
      <c r="H35" s="450"/>
      <c r="I35" s="450" t="s">
        <v>12</v>
      </c>
      <c r="J35" s="450"/>
      <c r="K35" s="449"/>
      <c r="L35" s="450" t="s">
        <v>12</v>
      </c>
      <c r="M35" s="451"/>
      <c r="N35" s="450"/>
      <c r="O35" s="450" t="s">
        <v>12</v>
      </c>
      <c r="P35" s="450"/>
      <c r="Q35" s="472"/>
      <c r="R35" s="308" t="s">
        <v>12</v>
      </c>
      <c r="S35" s="309"/>
      <c r="T35" s="308"/>
      <c r="U35" s="308" t="s">
        <v>12</v>
      </c>
      <c r="V35" s="473"/>
      <c r="W35" s="476"/>
    </row>
    <row r="36" spans="2:23" ht="13.5" customHeight="1">
      <c r="B36" s="446"/>
      <c r="C36" s="457" t="s">
        <v>58</v>
      </c>
      <c r="D36" s="458" t="s">
        <v>52</v>
      </c>
      <c r="E36" s="912" t="s">
        <v>47</v>
      </c>
      <c r="F36" s="913"/>
      <c r="G36" s="914"/>
      <c r="H36" s="913" t="s">
        <v>42</v>
      </c>
      <c r="I36" s="913"/>
      <c r="J36" s="913"/>
      <c r="K36" s="912" t="s">
        <v>43</v>
      </c>
      <c r="L36" s="913"/>
      <c r="M36" s="914"/>
      <c r="N36" s="913" t="s">
        <v>48</v>
      </c>
      <c r="O36" s="913"/>
      <c r="P36" s="913"/>
      <c r="Q36" s="317"/>
      <c r="R36" s="318"/>
      <c r="S36" s="319"/>
      <c r="T36" s="318"/>
      <c r="U36" s="318"/>
      <c r="V36" s="474"/>
      <c r="W36" s="476"/>
    </row>
    <row r="37" spans="2:23" ht="13.5" customHeight="1" thickBot="1">
      <c r="B37" s="463"/>
      <c r="C37" s="464" t="s">
        <v>16</v>
      </c>
      <c r="D37" s="465" t="s">
        <v>53</v>
      </c>
      <c r="E37" s="918" t="s">
        <v>46</v>
      </c>
      <c r="F37" s="919"/>
      <c r="G37" s="920"/>
      <c r="H37" s="919" t="s">
        <v>144</v>
      </c>
      <c r="I37" s="919"/>
      <c r="J37" s="919"/>
      <c r="K37" s="918" t="s">
        <v>145</v>
      </c>
      <c r="L37" s="919"/>
      <c r="M37" s="920"/>
      <c r="N37" s="919" t="s">
        <v>41</v>
      </c>
      <c r="O37" s="919"/>
      <c r="P37" s="919"/>
      <c r="Q37" s="977"/>
      <c r="R37" s="935"/>
      <c r="S37" s="952"/>
      <c r="T37" s="935"/>
      <c r="U37" s="935"/>
      <c r="V37" s="936"/>
      <c r="W37" s="466"/>
    </row>
    <row r="38" spans="2:23" ht="13.5" customHeight="1" thickTop="1" thickBot="1">
      <c r="B38" s="431"/>
      <c r="C38" s="509"/>
      <c r="D38" s="510"/>
      <c r="E38" s="909" t="s">
        <v>295</v>
      </c>
      <c r="F38" s="902"/>
      <c r="G38" s="910"/>
      <c r="H38" s="901" t="s">
        <v>296</v>
      </c>
      <c r="I38" s="902"/>
      <c r="J38" s="911"/>
      <c r="K38" s="909" t="s">
        <v>297</v>
      </c>
      <c r="L38" s="902"/>
      <c r="M38" s="910"/>
      <c r="N38" s="907" t="s">
        <v>298</v>
      </c>
      <c r="O38" s="905"/>
      <c r="P38" s="908"/>
      <c r="Q38" s="904" t="s">
        <v>299</v>
      </c>
      <c r="R38" s="905"/>
      <c r="S38" s="906"/>
      <c r="T38" s="898"/>
      <c r="U38" s="896"/>
      <c r="V38" s="900"/>
      <c r="W38" s="434" t="s">
        <v>40</v>
      </c>
    </row>
    <row r="39" spans="2:23" ht="13.5" customHeight="1">
      <c r="B39" s="435"/>
      <c r="C39" s="515" t="s">
        <v>300</v>
      </c>
      <c r="D39" s="516" t="s">
        <v>15</v>
      </c>
      <c r="E39" s="441" t="s">
        <v>301</v>
      </c>
      <c r="F39" s="442" t="s">
        <v>12</v>
      </c>
      <c r="G39" s="443" t="s">
        <v>302</v>
      </c>
      <c r="H39" s="442" t="s">
        <v>303</v>
      </c>
      <c r="I39" s="442" t="s">
        <v>12</v>
      </c>
      <c r="J39" s="442" t="s">
        <v>304</v>
      </c>
      <c r="K39" s="441" t="s">
        <v>305</v>
      </c>
      <c r="L39" s="442" t="s">
        <v>12</v>
      </c>
      <c r="M39" s="443" t="s">
        <v>306</v>
      </c>
      <c r="N39" s="439" t="s">
        <v>43</v>
      </c>
      <c r="O39" s="439" t="s">
        <v>12</v>
      </c>
      <c r="P39" s="439" t="s">
        <v>46</v>
      </c>
      <c r="Q39" s="438" t="s">
        <v>145</v>
      </c>
      <c r="R39" s="439" t="s">
        <v>12</v>
      </c>
      <c r="S39" s="440" t="s">
        <v>48</v>
      </c>
      <c r="T39" s="293"/>
      <c r="U39" s="293" t="s">
        <v>12</v>
      </c>
      <c r="V39" s="470"/>
      <c r="W39" s="445" t="s">
        <v>307</v>
      </c>
    </row>
    <row r="40" spans="2:23" ht="13.5" customHeight="1">
      <c r="B40" s="446">
        <v>6</v>
      </c>
      <c r="C40" s="447" t="s">
        <v>308</v>
      </c>
      <c r="D40" s="517" t="s">
        <v>50</v>
      </c>
      <c r="E40" s="452"/>
      <c r="F40" s="453" t="s">
        <v>12</v>
      </c>
      <c r="G40" s="454"/>
      <c r="H40" s="453"/>
      <c r="I40" s="453" t="s">
        <v>12</v>
      </c>
      <c r="J40" s="453"/>
      <c r="K40" s="452"/>
      <c r="L40" s="453" t="s">
        <v>12</v>
      </c>
      <c r="M40" s="454"/>
      <c r="N40" s="450"/>
      <c r="O40" s="450" t="s">
        <v>12</v>
      </c>
      <c r="P40" s="450"/>
      <c r="Q40" s="449"/>
      <c r="R40" s="450" t="s">
        <v>12</v>
      </c>
      <c r="S40" s="451"/>
      <c r="T40" s="308"/>
      <c r="U40" s="308" t="s">
        <v>12</v>
      </c>
      <c r="V40" s="473"/>
      <c r="W40" s="476" t="s">
        <v>60</v>
      </c>
    </row>
    <row r="41" spans="2:23" ht="13.5" customHeight="1">
      <c r="B41" s="446"/>
      <c r="C41" s="457" t="s">
        <v>309</v>
      </c>
      <c r="D41" s="518" t="s">
        <v>52</v>
      </c>
      <c r="E41" s="915" t="s">
        <v>303</v>
      </c>
      <c r="F41" s="916"/>
      <c r="G41" s="917"/>
      <c r="H41" s="916" t="s">
        <v>306</v>
      </c>
      <c r="I41" s="916"/>
      <c r="J41" s="916"/>
      <c r="K41" s="915" t="s">
        <v>310</v>
      </c>
      <c r="L41" s="916"/>
      <c r="M41" s="917"/>
      <c r="N41" s="913" t="s">
        <v>48</v>
      </c>
      <c r="O41" s="913"/>
      <c r="P41" s="913"/>
      <c r="Q41" s="912" t="s">
        <v>43</v>
      </c>
      <c r="R41" s="913"/>
      <c r="S41" s="914"/>
      <c r="T41" s="318"/>
      <c r="U41" s="318"/>
      <c r="V41" s="474"/>
      <c r="W41" s="476"/>
    </row>
    <row r="42" spans="2:23" ht="13.5" customHeight="1" thickBot="1">
      <c r="B42" s="463"/>
      <c r="C42" s="464" t="s">
        <v>16</v>
      </c>
      <c r="D42" s="519" t="s">
        <v>53</v>
      </c>
      <c r="E42" s="921" t="s">
        <v>310</v>
      </c>
      <c r="F42" s="922"/>
      <c r="G42" s="923"/>
      <c r="H42" s="922" t="s">
        <v>305</v>
      </c>
      <c r="I42" s="922"/>
      <c r="J42" s="922"/>
      <c r="K42" s="921" t="s">
        <v>303</v>
      </c>
      <c r="L42" s="922"/>
      <c r="M42" s="923"/>
      <c r="N42" s="919" t="s">
        <v>145</v>
      </c>
      <c r="O42" s="919"/>
      <c r="P42" s="919"/>
      <c r="Q42" s="918" t="s">
        <v>46</v>
      </c>
      <c r="R42" s="919"/>
      <c r="S42" s="920"/>
      <c r="T42" s="935"/>
      <c r="U42" s="935"/>
      <c r="V42" s="936"/>
      <c r="W42" s="466"/>
    </row>
    <row r="43" spans="2:23" ht="13.5" customHeight="1" thickTop="1" thickBot="1">
      <c r="B43" s="431"/>
      <c r="C43" s="432"/>
      <c r="D43" s="510"/>
      <c r="E43" s="930" t="s">
        <v>295</v>
      </c>
      <c r="F43" s="931"/>
      <c r="G43" s="932"/>
      <c r="H43" s="933" t="s">
        <v>296</v>
      </c>
      <c r="I43" s="931"/>
      <c r="J43" s="934"/>
      <c r="K43" s="904" t="s">
        <v>297</v>
      </c>
      <c r="L43" s="905"/>
      <c r="M43" s="906"/>
      <c r="N43" s="907" t="s">
        <v>298</v>
      </c>
      <c r="O43" s="905"/>
      <c r="P43" s="908"/>
      <c r="Q43" s="927"/>
      <c r="R43" s="928"/>
      <c r="S43" s="929"/>
      <c r="T43" s="898"/>
      <c r="U43" s="896"/>
      <c r="V43" s="900"/>
      <c r="W43" s="434" t="s">
        <v>40</v>
      </c>
    </row>
    <row r="44" spans="2:23" ht="13.5" customHeight="1">
      <c r="B44" s="435"/>
      <c r="C44" s="515" t="s">
        <v>300</v>
      </c>
      <c r="D44" s="516" t="s">
        <v>15</v>
      </c>
      <c r="E44" s="441" t="s">
        <v>311</v>
      </c>
      <c r="F44" s="442" t="s">
        <v>12</v>
      </c>
      <c r="G44" s="443" t="s">
        <v>312</v>
      </c>
      <c r="H44" s="442" t="s">
        <v>313</v>
      </c>
      <c r="I44" s="442" t="s">
        <v>12</v>
      </c>
      <c r="J44" s="442" t="s">
        <v>314</v>
      </c>
      <c r="K44" s="520" t="s">
        <v>42</v>
      </c>
      <c r="L44" s="439" t="s">
        <v>12</v>
      </c>
      <c r="M44" s="439" t="s">
        <v>47</v>
      </c>
      <c r="N44" s="438" t="s">
        <v>144</v>
      </c>
      <c r="O44" s="439" t="s">
        <v>12</v>
      </c>
      <c r="P44" s="440" t="s">
        <v>41</v>
      </c>
      <c r="Q44" s="488"/>
      <c r="R44" s="489" t="s">
        <v>12</v>
      </c>
      <c r="S44" s="490"/>
      <c r="T44" s="489"/>
      <c r="U44" s="489" t="s">
        <v>12</v>
      </c>
      <c r="V44" s="491"/>
      <c r="W44" s="445" t="s">
        <v>307</v>
      </c>
    </row>
    <row r="45" spans="2:23" ht="13.5" customHeight="1">
      <c r="B45" s="446">
        <v>6</v>
      </c>
      <c r="C45" s="447" t="s">
        <v>57</v>
      </c>
      <c r="D45" s="517" t="s">
        <v>50</v>
      </c>
      <c r="E45" s="452"/>
      <c r="F45" s="453" t="s">
        <v>12</v>
      </c>
      <c r="G45" s="454"/>
      <c r="H45" s="453"/>
      <c r="I45" s="453" t="s">
        <v>12</v>
      </c>
      <c r="J45" s="453"/>
      <c r="K45" s="492"/>
      <c r="L45" s="450" t="s">
        <v>12</v>
      </c>
      <c r="M45" s="450"/>
      <c r="N45" s="449"/>
      <c r="O45" s="450" t="s">
        <v>12</v>
      </c>
      <c r="P45" s="451"/>
      <c r="Q45" s="472"/>
      <c r="R45" s="308" t="s">
        <v>12</v>
      </c>
      <c r="S45" s="309"/>
      <c r="T45" s="308"/>
      <c r="U45" s="308" t="s">
        <v>12</v>
      </c>
      <c r="V45" s="473"/>
      <c r="W45" s="476" t="s">
        <v>60</v>
      </c>
    </row>
    <row r="46" spans="2:23" ht="13.5" customHeight="1">
      <c r="B46" s="446"/>
      <c r="C46" s="457" t="s">
        <v>315</v>
      </c>
      <c r="D46" s="518" t="s">
        <v>52</v>
      </c>
      <c r="E46" s="915" t="s">
        <v>313</v>
      </c>
      <c r="F46" s="916"/>
      <c r="G46" s="917"/>
      <c r="H46" s="916" t="s">
        <v>311</v>
      </c>
      <c r="I46" s="916"/>
      <c r="J46" s="916"/>
      <c r="K46" s="912" t="s">
        <v>41</v>
      </c>
      <c r="L46" s="913"/>
      <c r="M46" s="914"/>
      <c r="N46" s="912" t="s">
        <v>42</v>
      </c>
      <c r="O46" s="913"/>
      <c r="P46" s="914"/>
      <c r="Q46" s="937"/>
      <c r="R46" s="938"/>
      <c r="S46" s="939"/>
      <c r="T46" s="318"/>
      <c r="U46" s="318"/>
      <c r="V46" s="474"/>
      <c r="W46" s="476"/>
    </row>
    <row r="47" spans="2:23" ht="13.5" customHeight="1" thickBot="1">
      <c r="B47" s="463"/>
      <c r="C47" s="464" t="s">
        <v>16</v>
      </c>
      <c r="D47" s="519" t="s">
        <v>53</v>
      </c>
      <c r="E47" s="921" t="s">
        <v>314</v>
      </c>
      <c r="F47" s="922"/>
      <c r="G47" s="923"/>
      <c r="H47" s="922" t="s">
        <v>312</v>
      </c>
      <c r="I47" s="922"/>
      <c r="J47" s="922"/>
      <c r="K47" s="918" t="s">
        <v>144</v>
      </c>
      <c r="L47" s="919"/>
      <c r="M47" s="920"/>
      <c r="N47" s="918" t="s">
        <v>47</v>
      </c>
      <c r="O47" s="919"/>
      <c r="P47" s="920"/>
      <c r="Q47" s="940"/>
      <c r="R47" s="941"/>
      <c r="S47" s="942"/>
      <c r="T47" s="935"/>
      <c r="U47" s="935"/>
      <c r="V47" s="936"/>
      <c r="W47" s="466"/>
    </row>
    <row r="48" spans="2:23" ht="13.5" customHeight="1" thickTop="1" thickBot="1">
      <c r="B48" s="499"/>
      <c r="C48" s="432"/>
      <c r="D48" s="433"/>
      <c r="E48" s="904" t="s">
        <v>36</v>
      </c>
      <c r="F48" s="905"/>
      <c r="G48" s="906"/>
      <c r="H48" s="907" t="s">
        <v>37</v>
      </c>
      <c r="I48" s="905"/>
      <c r="J48" s="908"/>
      <c r="K48" s="909" t="s">
        <v>38</v>
      </c>
      <c r="L48" s="902"/>
      <c r="M48" s="910"/>
      <c r="N48" s="901" t="s">
        <v>39</v>
      </c>
      <c r="O48" s="902"/>
      <c r="P48" s="911"/>
      <c r="Q48" s="909"/>
      <c r="R48" s="902"/>
      <c r="S48" s="910"/>
      <c r="T48" s="901"/>
      <c r="U48" s="902"/>
      <c r="V48" s="903"/>
      <c r="W48" s="434" t="s">
        <v>40</v>
      </c>
    </row>
    <row r="49" spans="2:23" ht="13.5" customHeight="1">
      <c r="B49" s="435"/>
      <c r="C49" s="477" t="s">
        <v>316</v>
      </c>
      <c r="D49" s="478" t="s">
        <v>15</v>
      </c>
      <c r="E49" s="511" t="s">
        <v>47</v>
      </c>
      <c r="F49" s="480" t="s">
        <v>12</v>
      </c>
      <c r="G49" s="512" t="s">
        <v>145</v>
      </c>
      <c r="H49" s="480" t="s">
        <v>42</v>
      </c>
      <c r="I49" s="480" t="s">
        <v>12</v>
      </c>
      <c r="J49" s="480" t="s">
        <v>43</v>
      </c>
      <c r="K49" s="521" t="s">
        <v>310</v>
      </c>
      <c r="L49" s="522" t="s">
        <v>12</v>
      </c>
      <c r="M49" s="523" t="s">
        <v>311</v>
      </c>
      <c r="N49" s="522" t="s">
        <v>317</v>
      </c>
      <c r="O49" s="522" t="s">
        <v>12</v>
      </c>
      <c r="P49" s="522" t="s">
        <v>305</v>
      </c>
      <c r="Q49" s="521"/>
      <c r="R49" s="522" t="s">
        <v>12</v>
      </c>
      <c r="S49" s="523"/>
      <c r="T49" s="522"/>
      <c r="U49" s="522" t="s">
        <v>12</v>
      </c>
      <c r="V49" s="524"/>
      <c r="W49" s="445"/>
    </row>
    <row r="50" spans="2:23" ht="13.5" customHeight="1">
      <c r="B50" s="446">
        <v>7</v>
      </c>
      <c r="C50" s="447" t="s">
        <v>49</v>
      </c>
      <c r="D50" s="448" t="s">
        <v>50</v>
      </c>
      <c r="E50" s="449"/>
      <c r="F50" s="450" t="s">
        <v>12</v>
      </c>
      <c r="G50" s="451"/>
      <c r="H50" s="450"/>
      <c r="I50" s="450" t="s">
        <v>12</v>
      </c>
      <c r="J50" s="450"/>
      <c r="K50" s="452"/>
      <c r="L50" s="453" t="s">
        <v>12</v>
      </c>
      <c r="M50" s="454"/>
      <c r="N50" s="453"/>
      <c r="O50" s="453" t="s">
        <v>12</v>
      </c>
      <c r="P50" s="453"/>
      <c r="Q50" s="452"/>
      <c r="R50" s="453" t="s">
        <v>12</v>
      </c>
      <c r="S50" s="454"/>
      <c r="T50" s="453"/>
      <c r="U50" s="453" t="s">
        <v>12</v>
      </c>
      <c r="V50" s="455"/>
      <c r="W50" s="476"/>
    </row>
    <row r="51" spans="2:23" ht="13.5" customHeight="1">
      <c r="B51" s="446"/>
      <c r="C51" s="457" t="s">
        <v>51</v>
      </c>
      <c r="D51" s="458" t="s">
        <v>52</v>
      </c>
      <c r="E51" s="912" t="s">
        <v>42</v>
      </c>
      <c r="F51" s="913"/>
      <c r="G51" s="914"/>
      <c r="H51" s="912" t="s">
        <v>47</v>
      </c>
      <c r="I51" s="913"/>
      <c r="J51" s="914"/>
      <c r="K51" s="915" t="s">
        <v>317</v>
      </c>
      <c r="L51" s="916"/>
      <c r="M51" s="917"/>
      <c r="N51" s="915" t="s">
        <v>310</v>
      </c>
      <c r="O51" s="916"/>
      <c r="P51" s="917"/>
      <c r="Q51" s="459"/>
      <c r="R51" s="460"/>
      <c r="S51" s="461"/>
      <c r="T51" s="460"/>
      <c r="U51" s="460"/>
      <c r="V51" s="462"/>
      <c r="W51" s="476"/>
    </row>
    <row r="52" spans="2:23" ht="13.5" customHeight="1" thickBot="1">
      <c r="B52" s="463"/>
      <c r="C52" s="464" t="s">
        <v>16</v>
      </c>
      <c r="D52" s="465" t="s">
        <v>53</v>
      </c>
      <c r="E52" s="918" t="s">
        <v>43</v>
      </c>
      <c r="F52" s="919"/>
      <c r="G52" s="920"/>
      <c r="H52" s="919" t="s">
        <v>145</v>
      </c>
      <c r="I52" s="919"/>
      <c r="J52" s="919"/>
      <c r="K52" s="921" t="s">
        <v>305</v>
      </c>
      <c r="L52" s="922"/>
      <c r="M52" s="923"/>
      <c r="N52" s="924" t="s">
        <v>311</v>
      </c>
      <c r="O52" s="924"/>
      <c r="P52" s="924"/>
      <c r="Q52" s="925"/>
      <c r="R52" s="924"/>
      <c r="S52" s="926"/>
      <c r="T52" s="924"/>
      <c r="U52" s="924"/>
      <c r="V52" s="992"/>
      <c r="W52" s="466"/>
    </row>
    <row r="53" spans="2:23" ht="13.5" customHeight="1" thickTop="1" thickBot="1">
      <c r="B53" s="431"/>
      <c r="C53" s="509"/>
      <c r="D53" s="510"/>
      <c r="E53" s="904" t="s">
        <v>36</v>
      </c>
      <c r="F53" s="905"/>
      <c r="G53" s="906"/>
      <c r="H53" s="907" t="s">
        <v>37</v>
      </c>
      <c r="I53" s="905"/>
      <c r="J53" s="908"/>
      <c r="K53" s="909" t="s">
        <v>38</v>
      </c>
      <c r="L53" s="902"/>
      <c r="M53" s="910"/>
      <c r="N53" s="901" t="s">
        <v>39</v>
      </c>
      <c r="O53" s="902"/>
      <c r="P53" s="911"/>
      <c r="Q53" s="909" t="s">
        <v>318</v>
      </c>
      <c r="R53" s="902"/>
      <c r="S53" s="910"/>
      <c r="T53" s="901"/>
      <c r="U53" s="902"/>
      <c r="V53" s="903"/>
      <c r="W53" s="434" t="s">
        <v>40</v>
      </c>
    </row>
    <row r="54" spans="2:23" ht="13.5" customHeight="1">
      <c r="B54" s="435"/>
      <c r="C54" s="477" t="s">
        <v>316</v>
      </c>
      <c r="D54" s="478" t="s">
        <v>15</v>
      </c>
      <c r="E54" s="511" t="s">
        <v>144</v>
      </c>
      <c r="F54" s="480" t="s">
        <v>12</v>
      </c>
      <c r="G54" s="512" t="s">
        <v>48</v>
      </c>
      <c r="H54" s="480" t="s">
        <v>46</v>
      </c>
      <c r="I54" s="480" t="s">
        <v>12</v>
      </c>
      <c r="J54" s="480" t="s">
        <v>41</v>
      </c>
      <c r="K54" s="521" t="s">
        <v>314</v>
      </c>
      <c r="L54" s="522" t="s">
        <v>12</v>
      </c>
      <c r="M54" s="523" t="s">
        <v>312</v>
      </c>
      <c r="N54" s="522" t="s">
        <v>303</v>
      </c>
      <c r="O54" s="522" t="s">
        <v>12</v>
      </c>
      <c r="P54" s="522" t="s">
        <v>301</v>
      </c>
      <c r="Q54" s="521" t="s">
        <v>302</v>
      </c>
      <c r="R54" s="522" t="s">
        <v>12</v>
      </c>
      <c r="S54" s="523" t="s">
        <v>306</v>
      </c>
      <c r="T54" s="522"/>
      <c r="U54" s="522" t="s">
        <v>12</v>
      </c>
      <c r="V54" s="524"/>
      <c r="W54" s="445"/>
    </row>
    <row r="55" spans="2:23" ht="13.5" customHeight="1">
      <c r="B55" s="446">
        <v>7</v>
      </c>
      <c r="C55" s="447" t="s">
        <v>57</v>
      </c>
      <c r="D55" s="448" t="s">
        <v>50</v>
      </c>
      <c r="E55" s="449"/>
      <c r="F55" s="450" t="s">
        <v>12</v>
      </c>
      <c r="G55" s="451"/>
      <c r="H55" s="450"/>
      <c r="I55" s="450" t="s">
        <v>12</v>
      </c>
      <c r="J55" s="450"/>
      <c r="K55" s="452"/>
      <c r="L55" s="453" t="s">
        <v>12</v>
      </c>
      <c r="M55" s="454"/>
      <c r="N55" s="453"/>
      <c r="O55" s="453" t="s">
        <v>12</v>
      </c>
      <c r="P55" s="453"/>
      <c r="Q55" s="452" t="s">
        <v>319</v>
      </c>
      <c r="R55" s="453" t="s">
        <v>12</v>
      </c>
      <c r="S55" s="454"/>
      <c r="T55" s="453"/>
      <c r="U55" s="453" t="s">
        <v>12</v>
      </c>
      <c r="V55" s="455"/>
      <c r="W55" s="476"/>
    </row>
    <row r="56" spans="2:23" ht="13.5" customHeight="1">
      <c r="B56" s="446"/>
      <c r="C56" s="457" t="s">
        <v>58</v>
      </c>
      <c r="D56" s="458" t="s">
        <v>52</v>
      </c>
      <c r="E56" s="912" t="s">
        <v>46</v>
      </c>
      <c r="F56" s="913"/>
      <c r="G56" s="914"/>
      <c r="H56" s="912" t="s">
        <v>144</v>
      </c>
      <c r="I56" s="913"/>
      <c r="J56" s="914"/>
      <c r="K56" s="915" t="s">
        <v>303</v>
      </c>
      <c r="L56" s="916"/>
      <c r="M56" s="917"/>
      <c r="N56" s="915" t="s">
        <v>302</v>
      </c>
      <c r="O56" s="916"/>
      <c r="P56" s="917"/>
      <c r="Q56" s="915" t="s">
        <v>301</v>
      </c>
      <c r="R56" s="916"/>
      <c r="S56" s="917"/>
      <c r="T56" s="460"/>
      <c r="U56" s="460"/>
      <c r="V56" s="462"/>
      <c r="W56" s="476"/>
    </row>
    <row r="57" spans="2:23" ht="13.5" customHeight="1" thickBot="1">
      <c r="B57" s="463"/>
      <c r="C57" s="464" t="s">
        <v>16</v>
      </c>
      <c r="D57" s="465" t="s">
        <v>53</v>
      </c>
      <c r="E57" s="918" t="s">
        <v>41</v>
      </c>
      <c r="F57" s="919"/>
      <c r="G57" s="920"/>
      <c r="H57" s="919" t="s">
        <v>48</v>
      </c>
      <c r="I57" s="919"/>
      <c r="J57" s="919"/>
      <c r="K57" s="921" t="s">
        <v>301</v>
      </c>
      <c r="L57" s="922"/>
      <c r="M57" s="923"/>
      <c r="N57" s="924" t="s">
        <v>306</v>
      </c>
      <c r="O57" s="924"/>
      <c r="P57" s="924"/>
      <c r="Q57" s="925" t="s">
        <v>303</v>
      </c>
      <c r="R57" s="924"/>
      <c r="S57" s="926"/>
      <c r="T57" s="924"/>
      <c r="U57" s="924"/>
      <c r="V57" s="992"/>
      <c r="W57" s="466"/>
    </row>
    <row r="58" spans="2:23" ht="13.5" customHeight="1" thickTop="1" thickBot="1">
      <c r="B58" s="431"/>
      <c r="C58" s="509"/>
      <c r="D58" s="510"/>
      <c r="E58" s="895" t="s">
        <v>36</v>
      </c>
      <c r="F58" s="896"/>
      <c r="G58" s="897"/>
      <c r="H58" s="898" t="s">
        <v>37</v>
      </c>
      <c r="I58" s="896"/>
      <c r="J58" s="899"/>
      <c r="K58" s="895" t="s">
        <v>38</v>
      </c>
      <c r="L58" s="896"/>
      <c r="M58" s="897"/>
      <c r="N58" s="898" t="s">
        <v>39</v>
      </c>
      <c r="O58" s="896"/>
      <c r="P58" s="899"/>
      <c r="Q58" s="895"/>
      <c r="R58" s="896"/>
      <c r="S58" s="897"/>
      <c r="T58" s="898"/>
      <c r="U58" s="896"/>
      <c r="V58" s="900"/>
      <c r="W58" s="525" t="s">
        <v>40</v>
      </c>
    </row>
    <row r="59" spans="2:23" ht="13.5" customHeight="1">
      <c r="B59" s="435"/>
      <c r="C59" s="526" t="s">
        <v>320</v>
      </c>
      <c r="D59" s="527" t="s">
        <v>15</v>
      </c>
      <c r="E59" s="488"/>
      <c r="F59" s="489"/>
      <c r="G59" s="490"/>
      <c r="H59" s="489"/>
      <c r="I59" s="489"/>
      <c r="J59" s="489"/>
      <c r="K59" s="488"/>
      <c r="L59" s="489"/>
      <c r="M59" s="490"/>
      <c r="N59" s="489"/>
      <c r="O59" s="489"/>
      <c r="P59" s="489"/>
      <c r="Q59" s="488"/>
      <c r="R59" s="489" t="s">
        <v>12</v>
      </c>
      <c r="S59" s="490"/>
      <c r="T59" s="489"/>
      <c r="U59" s="489" t="s">
        <v>12</v>
      </c>
      <c r="V59" s="491"/>
      <c r="W59" s="528"/>
    </row>
    <row r="60" spans="2:23" ht="13.5" customHeight="1">
      <c r="B60" s="529">
        <v>8</v>
      </c>
      <c r="C60" s="530" t="s">
        <v>55</v>
      </c>
      <c r="D60" s="517" t="s">
        <v>50</v>
      </c>
      <c r="E60" s="472"/>
      <c r="F60" s="308"/>
      <c r="G60" s="309"/>
      <c r="H60" s="308"/>
      <c r="I60" s="308"/>
      <c r="J60" s="308"/>
      <c r="K60" s="472"/>
      <c r="L60" s="308"/>
      <c r="M60" s="309"/>
      <c r="N60" s="308"/>
      <c r="O60" s="308"/>
      <c r="P60" s="308"/>
      <c r="Q60" s="472"/>
      <c r="R60" s="308" t="s">
        <v>12</v>
      </c>
      <c r="S60" s="309"/>
      <c r="T60" s="308"/>
      <c r="U60" s="308" t="s">
        <v>12</v>
      </c>
      <c r="V60" s="473"/>
      <c r="W60" s="993" t="s">
        <v>321</v>
      </c>
    </row>
    <row r="61" spans="2:23" ht="13.5" customHeight="1">
      <c r="B61" s="529" t="s">
        <v>77</v>
      </c>
      <c r="C61" s="531" t="s">
        <v>56</v>
      </c>
      <c r="D61" s="518" t="s">
        <v>52</v>
      </c>
      <c r="E61" s="877"/>
      <c r="F61" s="878"/>
      <c r="G61" s="879"/>
      <c r="H61" s="877"/>
      <c r="I61" s="878"/>
      <c r="J61" s="879"/>
      <c r="K61" s="877"/>
      <c r="L61" s="878"/>
      <c r="M61" s="879"/>
      <c r="N61" s="877"/>
      <c r="O61" s="878"/>
      <c r="P61" s="879"/>
      <c r="Q61" s="317"/>
      <c r="R61" s="318"/>
      <c r="S61" s="319"/>
      <c r="T61" s="318"/>
      <c r="U61" s="318"/>
      <c r="V61" s="474"/>
      <c r="W61" s="993"/>
    </row>
    <row r="62" spans="2:23" ht="13.5" customHeight="1" thickBot="1">
      <c r="B62" s="532"/>
      <c r="C62" s="533" t="s">
        <v>16</v>
      </c>
      <c r="D62" s="519" t="s">
        <v>53</v>
      </c>
      <c r="E62" s="888"/>
      <c r="F62" s="889"/>
      <c r="G62" s="890"/>
      <c r="H62" s="889"/>
      <c r="I62" s="889"/>
      <c r="J62" s="889"/>
      <c r="K62" s="888"/>
      <c r="L62" s="889"/>
      <c r="M62" s="890"/>
      <c r="N62" s="889"/>
      <c r="O62" s="889"/>
      <c r="P62" s="889"/>
      <c r="Q62" s="977"/>
      <c r="R62" s="935"/>
      <c r="S62" s="952"/>
      <c r="T62" s="935"/>
      <c r="U62" s="935"/>
      <c r="V62" s="936"/>
      <c r="W62" s="534"/>
    </row>
    <row r="63" spans="2:23" ht="13.5" customHeight="1" thickTop="1" thickBot="1">
      <c r="B63" s="535"/>
      <c r="C63" s="509"/>
      <c r="D63" s="510"/>
      <c r="E63" s="895" t="s">
        <v>36</v>
      </c>
      <c r="F63" s="896"/>
      <c r="G63" s="897"/>
      <c r="H63" s="898" t="s">
        <v>37</v>
      </c>
      <c r="I63" s="896"/>
      <c r="J63" s="899"/>
      <c r="K63" s="895" t="s">
        <v>38</v>
      </c>
      <c r="L63" s="896"/>
      <c r="M63" s="897"/>
      <c r="N63" s="898" t="s">
        <v>39</v>
      </c>
      <c r="O63" s="896"/>
      <c r="P63" s="899"/>
      <c r="Q63" s="895"/>
      <c r="R63" s="896"/>
      <c r="S63" s="897"/>
      <c r="T63" s="898"/>
      <c r="U63" s="896"/>
      <c r="V63" s="900"/>
      <c r="W63" s="525" t="s">
        <v>40</v>
      </c>
    </row>
    <row r="64" spans="2:23" ht="13.5" customHeight="1">
      <c r="B64" s="536"/>
      <c r="C64" s="526" t="s">
        <v>322</v>
      </c>
      <c r="D64" s="527" t="s">
        <v>15</v>
      </c>
      <c r="E64" s="488"/>
      <c r="F64" s="489"/>
      <c r="G64" s="490"/>
      <c r="H64" s="489"/>
      <c r="I64" s="489"/>
      <c r="J64" s="489"/>
      <c r="K64" s="488"/>
      <c r="L64" s="489"/>
      <c r="M64" s="490"/>
      <c r="N64" s="489"/>
      <c r="O64" s="489"/>
      <c r="P64" s="489"/>
      <c r="Q64" s="488"/>
      <c r="R64" s="489" t="s">
        <v>12</v>
      </c>
      <c r="S64" s="490"/>
      <c r="T64" s="489"/>
      <c r="U64" s="489" t="s">
        <v>12</v>
      </c>
      <c r="V64" s="491"/>
      <c r="W64" s="528"/>
    </row>
    <row r="65" spans="2:23" ht="13.5" customHeight="1">
      <c r="B65" s="529">
        <v>9</v>
      </c>
      <c r="C65" s="530" t="s">
        <v>323</v>
      </c>
      <c r="D65" s="517" t="s">
        <v>50</v>
      </c>
      <c r="E65" s="472"/>
      <c r="F65" s="308"/>
      <c r="G65" s="309"/>
      <c r="H65" s="308"/>
      <c r="I65" s="308"/>
      <c r="J65" s="308"/>
      <c r="K65" s="472"/>
      <c r="L65" s="308"/>
      <c r="M65" s="309"/>
      <c r="N65" s="308"/>
      <c r="O65" s="308"/>
      <c r="P65" s="308"/>
      <c r="Q65" s="472"/>
      <c r="R65" s="308" t="s">
        <v>12</v>
      </c>
      <c r="S65" s="309"/>
      <c r="T65" s="308"/>
      <c r="U65" s="308" t="s">
        <v>12</v>
      </c>
      <c r="V65" s="473"/>
      <c r="W65" s="993" t="s">
        <v>321</v>
      </c>
    </row>
    <row r="66" spans="2:23" ht="13.5" customHeight="1">
      <c r="B66" s="529" t="s">
        <v>78</v>
      </c>
      <c r="C66" s="531" t="s">
        <v>56</v>
      </c>
      <c r="D66" s="518" t="s">
        <v>52</v>
      </c>
      <c r="E66" s="877"/>
      <c r="F66" s="878"/>
      <c r="G66" s="879"/>
      <c r="H66" s="877"/>
      <c r="I66" s="878"/>
      <c r="J66" s="879"/>
      <c r="K66" s="877"/>
      <c r="L66" s="878"/>
      <c r="M66" s="879"/>
      <c r="N66" s="877"/>
      <c r="O66" s="878"/>
      <c r="P66" s="879"/>
      <c r="Q66" s="317"/>
      <c r="R66" s="318"/>
      <c r="S66" s="319"/>
      <c r="T66" s="318"/>
      <c r="U66" s="318"/>
      <c r="V66" s="474"/>
      <c r="W66" s="993"/>
    </row>
    <row r="67" spans="2:23" ht="13.5" customHeight="1" thickBot="1">
      <c r="B67" s="532"/>
      <c r="C67" s="533" t="s">
        <v>16</v>
      </c>
      <c r="D67" s="519" t="s">
        <v>53</v>
      </c>
      <c r="E67" s="888"/>
      <c r="F67" s="889"/>
      <c r="G67" s="890"/>
      <c r="H67" s="888"/>
      <c r="I67" s="889"/>
      <c r="J67" s="890"/>
      <c r="K67" s="888"/>
      <c r="L67" s="889"/>
      <c r="M67" s="890"/>
      <c r="N67" s="888"/>
      <c r="O67" s="889"/>
      <c r="P67" s="890"/>
      <c r="Q67" s="977"/>
      <c r="R67" s="935"/>
      <c r="S67" s="952"/>
      <c r="T67" s="935"/>
      <c r="U67" s="935"/>
      <c r="V67" s="936"/>
      <c r="W67" s="534"/>
    </row>
    <row r="68" spans="2:23" ht="13.5" customHeight="1" thickTop="1" thickBot="1">
      <c r="B68" s="535"/>
      <c r="C68" s="509"/>
      <c r="D68" s="510"/>
      <c r="E68" s="895" t="s">
        <v>36</v>
      </c>
      <c r="F68" s="896"/>
      <c r="G68" s="897"/>
      <c r="H68" s="898" t="s">
        <v>37</v>
      </c>
      <c r="I68" s="896"/>
      <c r="J68" s="899"/>
      <c r="K68" s="895" t="s">
        <v>38</v>
      </c>
      <c r="L68" s="896"/>
      <c r="M68" s="897"/>
      <c r="N68" s="898" t="s">
        <v>39</v>
      </c>
      <c r="O68" s="896"/>
      <c r="P68" s="899"/>
      <c r="Q68" s="895"/>
      <c r="R68" s="896"/>
      <c r="S68" s="897"/>
      <c r="T68" s="898"/>
      <c r="U68" s="896"/>
      <c r="V68" s="900"/>
      <c r="W68" s="525" t="s">
        <v>40</v>
      </c>
    </row>
    <row r="69" spans="2:23" ht="13.5" customHeight="1">
      <c r="B69" s="536"/>
      <c r="C69" s="526" t="s">
        <v>324</v>
      </c>
      <c r="D69" s="527" t="s">
        <v>15</v>
      </c>
      <c r="E69" s="488"/>
      <c r="F69" s="489"/>
      <c r="G69" s="490"/>
      <c r="H69" s="489"/>
      <c r="I69" s="489"/>
      <c r="J69" s="489"/>
      <c r="K69" s="488"/>
      <c r="L69" s="489"/>
      <c r="M69" s="490"/>
      <c r="N69" s="489"/>
      <c r="O69" s="489"/>
      <c r="P69" s="489"/>
      <c r="Q69" s="488"/>
      <c r="R69" s="489" t="s">
        <v>12</v>
      </c>
      <c r="S69" s="490"/>
      <c r="T69" s="489"/>
      <c r="U69" s="489" t="s">
        <v>12</v>
      </c>
      <c r="V69" s="491"/>
      <c r="W69" s="528"/>
    </row>
    <row r="70" spans="2:23" ht="13.5" customHeight="1">
      <c r="B70" s="529">
        <v>10</v>
      </c>
      <c r="C70" s="530" t="s">
        <v>57</v>
      </c>
      <c r="D70" s="517" t="s">
        <v>50</v>
      </c>
      <c r="E70" s="472"/>
      <c r="F70" s="308"/>
      <c r="G70" s="309"/>
      <c r="H70" s="308"/>
      <c r="I70" s="308"/>
      <c r="J70" s="308"/>
      <c r="K70" s="472"/>
      <c r="L70" s="308"/>
      <c r="M70" s="309"/>
      <c r="N70" s="308"/>
      <c r="O70" s="308"/>
      <c r="P70" s="308"/>
      <c r="Q70" s="472"/>
      <c r="R70" s="308" t="s">
        <v>12</v>
      </c>
      <c r="S70" s="309"/>
      <c r="T70" s="308"/>
      <c r="U70" s="308" t="s">
        <v>12</v>
      </c>
      <c r="V70" s="473"/>
      <c r="W70" s="993" t="s">
        <v>321</v>
      </c>
    </row>
    <row r="71" spans="2:23" ht="13.5" customHeight="1">
      <c r="B71" s="529" t="s">
        <v>75</v>
      </c>
      <c r="C71" s="531" t="s">
        <v>58</v>
      </c>
      <c r="D71" s="518" t="s">
        <v>52</v>
      </c>
      <c r="E71" s="877"/>
      <c r="F71" s="878"/>
      <c r="G71" s="879"/>
      <c r="H71" s="877"/>
      <c r="I71" s="878"/>
      <c r="J71" s="879"/>
      <c r="K71" s="877"/>
      <c r="L71" s="878"/>
      <c r="M71" s="879"/>
      <c r="N71" s="877"/>
      <c r="O71" s="878"/>
      <c r="P71" s="879"/>
      <c r="Q71" s="317"/>
      <c r="R71" s="318"/>
      <c r="S71" s="319"/>
      <c r="T71" s="318"/>
      <c r="U71" s="318"/>
      <c r="V71" s="474"/>
      <c r="W71" s="993"/>
    </row>
    <row r="72" spans="2:23" ht="13.5" customHeight="1" thickBot="1">
      <c r="B72" s="532"/>
      <c r="C72" s="533" t="s">
        <v>16</v>
      </c>
      <c r="D72" s="519" t="s">
        <v>53</v>
      </c>
      <c r="E72" s="888"/>
      <c r="F72" s="889"/>
      <c r="G72" s="890"/>
      <c r="H72" s="889"/>
      <c r="I72" s="889"/>
      <c r="J72" s="889"/>
      <c r="K72" s="888"/>
      <c r="L72" s="889"/>
      <c r="M72" s="890"/>
      <c r="N72" s="889"/>
      <c r="O72" s="889"/>
      <c r="P72" s="889"/>
      <c r="Q72" s="977"/>
      <c r="R72" s="935"/>
      <c r="S72" s="952"/>
      <c r="T72" s="935"/>
      <c r="U72" s="935"/>
      <c r="V72" s="936"/>
      <c r="W72" s="534"/>
    </row>
    <row r="73" spans="2:23" ht="13.5" customHeight="1" thickTop="1" thickBot="1">
      <c r="B73" s="431"/>
      <c r="C73" s="509"/>
      <c r="D73" s="510"/>
      <c r="E73" s="895" t="s">
        <v>36</v>
      </c>
      <c r="F73" s="896"/>
      <c r="G73" s="897"/>
      <c r="H73" s="898" t="s">
        <v>37</v>
      </c>
      <c r="I73" s="896"/>
      <c r="J73" s="899"/>
      <c r="K73" s="895" t="s">
        <v>38</v>
      </c>
      <c r="L73" s="896"/>
      <c r="M73" s="897"/>
      <c r="N73" s="898" t="s">
        <v>39</v>
      </c>
      <c r="O73" s="896"/>
      <c r="P73" s="899"/>
      <c r="Q73" s="895"/>
      <c r="R73" s="896"/>
      <c r="S73" s="897"/>
      <c r="T73" s="898"/>
      <c r="U73" s="896"/>
      <c r="V73" s="900"/>
      <c r="W73" s="525" t="s">
        <v>40</v>
      </c>
    </row>
    <row r="74" spans="2:23" ht="13.5" customHeight="1">
      <c r="B74" s="536"/>
      <c r="C74" s="537" t="s">
        <v>325</v>
      </c>
      <c r="D74" s="527" t="s">
        <v>15</v>
      </c>
      <c r="E74" s="488"/>
      <c r="F74" s="489" t="s">
        <v>12</v>
      </c>
      <c r="G74" s="490"/>
      <c r="H74" s="489"/>
      <c r="I74" s="489" t="s">
        <v>12</v>
      </c>
      <c r="J74" s="489"/>
      <c r="K74" s="488"/>
      <c r="L74" s="489" t="s">
        <v>12</v>
      </c>
      <c r="M74" s="490"/>
      <c r="N74" s="489"/>
      <c r="O74" s="489" t="s">
        <v>12</v>
      </c>
      <c r="P74" s="489"/>
      <c r="Q74" s="488"/>
      <c r="R74" s="489" t="s">
        <v>12</v>
      </c>
      <c r="S74" s="490"/>
      <c r="T74" s="489"/>
      <c r="U74" s="489" t="s">
        <v>12</v>
      </c>
      <c r="V74" s="491"/>
      <c r="W74" s="528"/>
    </row>
    <row r="75" spans="2:23" ht="13.5" customHeight="1">
      <c r="B75" s="529" t="s">
        <v>326</v>
      </c>
      <c r="C75" s="538" t="s">
        <v>327</v>
      </c>
      <c r="D75" s="517" t="s">
        <v>50</v>
      </c>
      <c r="E75" s="472"/>
      <c r="F75" s="308" t="s">
        <v>12</v>
      </c>
      <c r="G75" s="309"/>
      <c r="H75" s="308"/>
      <c r="I75" s="308" t="s">
        <v>12</v>
      </c>
      <c r="J75" s="308"/>
      <c r="K75" s="472"/>
      <c r="L75" s="308" t="s">
        <v>12</v>
      </c>
      <c r="M75" s="309"/>
      <c r="N75" s="308"/>
      <c r="O75" s="308" t="s">
        <v>12</v>
      </c>
      <c r="P75" s="308"/>
      <c r="Q75" s="472"/>
      <c r="R75" s="308" t="s">
        <v>12</v>
      </c>
      <c r="S75" s="309"/>
      <c r="T75" s="308"/>
      <c r="U75" s="308" t="s">
        <v>12</v>
      </c>
      <c r="V75" s="473"/>
      <c r="W75" s="993" t="s">
        <v>328</v>
      </c>
    </row>
    <row r="76" spans="2:23" ht="13.5" customHeight="1">
      <c r="B76" s="529"/>
      <c r="C76" s="539" t="s">
        <v>329</v>
      </c>
      <c r="D76" s="518" t="s">
        <v>52</v>
      </c>
      <c r="E76" s="317"/>
      <c r="F76" s="318"/>
      <c r="G76" s="319"/>
      <c r="H76" s="318"/>
      <c r="I76" s="318"/>
      <c r="J76" s="318"/>
      <c r="K76" s="317"/>
      <c r="L76" s="318"/>
      <c r="M76" s="319"/>
      <c r="N76" s="318"/>
      <c r="O76" s="318"/>
      <c r="P76" s="318"/>
      <c r="Q76" s="317"/>
      <c r="R76" s="318"/>
      <c r="S76" s="319"/>
      <c r="T76" s="318"/>
      <c r="U76" s="318"/>
      <c r="V76" s="474"/>
      <c r="W76" s="993"/>
    </row>
    <row r="77" spans="2:23" ht="13.5" customHeight="1" thickBot="1">
      <c r="B77" s="532"/>
      <c r="C77" s="540" t="s">
        <v>16</v>
      </c>
      <c r="D77" s="519" t="s">
        <v>53</v>
      </c>
      <c r="E77" s="977"/>
      <c r="F77" s="935"/>
      <c r="G77" s="952"/>
      <c r="H77" s="935"/>
      <c r="I77" s="935"/>
      <c r="J77" s="935"/>
      <c r="K77" s="977"/>
      <c r="L77" s="935"/>
      <c r="M77" s="952"/>
      <c r="N77" s="935"/>
      <c r="O77" s="935"/>
      <c r="P77" s="935"/>
      <c r="Q77" s="977"/>
      <c r="R77" s="935"/>
      <c r="S77" s="952"/>
      <c r="T77" s="935"/>
      <c r="U77" s="935"/>
      <c r="V77" s="936"/>
      <c r="W77" s="534"/>
    </row>
    <row r="78" spans="2:23" ht="13.5" customHeight="1" thickTop="1" thickBot="1">
      <c r="B78" s="535"/>
      <c r="C78" s="541"/>
      <c r="D78" s="510"/>
      <c r="E78" s="895" t="s">
        <v>36</v>
      </c>
      <c r="F78" s="896"/>
      <c r="G78" s="897"/>
      <c r="H78" s="898" t="s">
        <v>37</v>
      </c>
      <c r="I78" s="896"/>
      <c r="J78" s="899"/>
      <c r="K78" s="895" t="s">
        <v>38</v>
      </c>
      <c r="L78" s="896"/>
      <c r="M78" s="897"/>
      <c r="N78" s="898" t="s">
        <v>39</v>
      </c>
      <c r="O78" s="896"/>
      <c r="P78" s="899"/>
      <c r="Q78" s="895"/>
      <c r="R78" s="896"/>
      <c r="S78" s="897"/>
      <c r="T78" s="898"/>
      <c r="U78" s="896"/>
      <c r="V78" s="900"/>
      <c r="W78" s="525" t="s">
        <v>40</v>
      </c>
    </row>
    <row r="79" spans="2:23" ht="13.5" customHeight="1">
      <c r="B79" s="536"/>
      <c r="C79" s="537" t="s">
        <v>330</v>
      </c>
      <c r="D79" s="527" t="s">
        <v>15</v>
      </c>
      <c r="E79" s="488"/>
      <c r="F79" s="489" t="s">
        <v>12</v>
      </c>
      <c r="G79" s="490"/>
      <c r="H79" s="489"/>
      <c r="I79" s="489" t="s">
        <v>12</v>
      </c>
      <c r="J79" s="489"/>
      <c r="K79" s="488"/>
      <c r="L79" s="489" t="s">
        <v>12</v>
      </c>
      <c r="M79" s="490"/>
      <c r="N79" s="489"/>
      <c r="O79" s="489" t="s">
        <v>12</v>
      </c>
      <c r="P79" s="489"/>
      <c r="Q79" s="488"/>
      <c r="R79" s="489" t="s">
        <v>12</v>
      </c>
      <c r="S79" s="490"/>
      <c r="T79" s="489"/>
      <c r="U79" s="489" t="s">
        <v>12</v>
      </c>
      <c r="V79" s="491"/>
      <c r="W79" s="528"/>
    </row>
    <row r="80" spans="2:23" ht="13.5" customHeight="1">
      <c r="B80" s="529" t="s">
        <v>326</v>
      </c>
      <c r="C80" s="538" t="s">
        <v>57</v>
      </c>
      <c r="D80" s="517" t="s">
        <v>50</v>
      </c>
      <c r="E80" s="472"/>
      <c r="F80" s="308" t="s">
        <v>12</v>
      </c>
      <c r="G80" s="309"/>
      <c r="H80" s="308"/>
      <c r="I80" s="308" t="s">
        <v>12</v>
      </c>
      <c r="J80" s="308"/>
      <c r="K80" s="472"/>
      <c r="L80" s="308" t="s">
        <v>12</v>
      </c>
      <c r="M80" s="309"/>
      <c r="N80" s="308"/>
      <c r="O80" s="308" t="s">
        <v>12</v>
      </c>
      <c r="P80" s="308"/>
      <c r="Q80" s="472"/>
      <c r="R80" s="308" t="s">
        <v>12</v>
      </c>
      <c r="S80" s="309"/>
      <c r="T80" s="308"/>
      <c r="U80" s="308" t="s">
        <v>12</v>
      </c>
      <c r="V80" s="473"/>
      <c r="W80" s="993" t="s">
        <v>321</v>
      </c>
    </row>
    <row r="81" spans="2:23" ht="13.5" customHeight="1">
      <c r="B81" s="529"/>
      <c r="C81" s="539" t="s">
        <v>51</v>
      </c>
      <c r="D81" s="518" t="s">
        <v>52</v>
      </c>
      <c r="E81" s="317"/>
      <c r="F81" s="318"/>
      <c r="G81" s="319"/>
      <c r="H81" s="318"/>
      <c r="I81" s="318"/>
      <c r="J81" s="318"/>
      <c r="K81" s="317"/>
      <c r="L81" s="318"/>
      <c r="M81" s="319"/>
      <c r="N81" s="318"/>
      <c r="O81" s="318"/>
      <c r="P81" s="318"/>
      <c r="Q81" s="317"/>
      <c r="R81" s="318"/>
      <c r="S81" s="319"/>
      <c r="T81" s="318"/>
      <c r="U81" s="318"/>
      <c r="V81" s="474"/>
      <c r="W81" s="993"/>
    </row>
    <row r="82" spans="2:23" ht="13.5" customHeight="1" thickBot="1">
      <c r="B82" s="532"/>
      <c r="C82" s="540" t="s">
        <v>16</v>
      </c>
      <c r="D82" s="542" t="s">
        <v>53</v>
      </c>
      <c r="E82" s="977"/>
      <c r="F82" s="935"/>
      <c r="G82" s="952"/>
      <c r="H82" s="935"/>
      <c r="I82" s="935"/>
      <c r="J82" s="935"/>
      <c r="K82" s="977"/>
      <c r="L82" s="935"/>
      <c r="M82" s="952"/>
      <c r="N82" s="935"/>
      <c r="O82" s="935"/>
      <c r="P82" s="935"/>
      <c r="Q82" s="977"/>
      <c r="R82" s="935"/>
      <c r="S82" s="952"/>
      <c r="T82" s="935"/>
      <c r="U82" s="935"/>
      <c r="V82" s="936"/>
      <c r="W82" s="534"/>
    </row>
    <row r="83" spans="2:23" ht="13.5" customHeight="1" thickTop="1" thickBot="1">
      <c r="B83" s="535"/>
      <c r="C83" s="541"/>
      <c r="D83" s="510"/>
      <c r="E83" s="895" t="s">
        <v>36</v>
      </c>
      <c r="F83" s="896"/>
      <c r="G83" s="897"/>
      <c r="H83" s="898" t="s">
        <v>37</v>
      </c>
      <c r="I83" s="896"/>
      <c r="J83" s="899"/>
      <c r="K83" s="895" t="s">
        <v>38</v>
      </c>
      <c r="L83" s="896"/>
      <c r="M83" s="897"/>
      <c r="N83" s="898" t="s">
        <v>39</v>
      </c>
      <c r="O83" s="896"/>
      <c r="P83" s="899"/>
      <c r="Q83" s="895"/>
      <c r="R83" s="896"/>
      <c r="S83" s="897"/>
      <c r="T83" s="898"/>
      <c r="U83" s="896"/>
      <c r="V83" s="900"/>
      <c r="W83" s="525" t="s">
        <v>40</v>
      </c>
    </row>
    <row r="84" spans="2:23" ht="13.5" customHeight="1">
      <c r="B84" s="536"/>
      <c r="C84" s="537" t="s">
        <v>331</v>
      </c>
      <c r="D84" s="527" t="s">
        <v>15</v>
      </c>
      <c r="E84" s="488"/>
      <c r="F84" s="489" t="s">
        <v>12</v>
      </c>
      <c r="G84" s="490"/>
      <c r="H84" s="489"/>
      <c r="I84" s="489" t="s">
        <v>12</v>
      </c>
      <c r="J84" s="489"/>
      <c r="K84" s="488"/>
      <c r="L84" s="489" t="s">
        <v>12</v>
      </c>
      <c r="M84" s="490"/>
      <c r="N84" s="489"/>
      <c r="O84" s="489" t="s">
        <v>12</v>
      </c>
      <c r="P84" s="489"/>
      <c r="Q84" s="488"/>
      <c r="R84" s="489" t="s">
        <v>12</v>
      </c>
      <c r="S84" s="490"/>
      <c r="T84" s="489"/>
      <c r="U84" s="489" t="s">
        <v>12</v>
      </c>
      <c r="V84" s="491"/>
      <c r="W84" s="528"/>
    </row>
    <row r="85" spans="2:23" ht="13.5" customHeight="1">
      <c r="B85" s="529" t="s">
        <v>326</v>
      </c>
      <c r="C85" s="538" t="s">
        <v>323</v>
      </c>
      <c r="D85" s="517" t="s">
        <v>50</v>
      </c>
      <c r="E85" s="472"/>
      <c r="F85" s="308" t="s">
        <v>12</v>
      </c>
      <c r="G85" s="309"/>
      <c r="H85" s="308"/>
      <c r="I85" s="308" t="s">
        <v>12</v>
      </c>
      <c r="J85" s="308"/>
      <c r="K85" s="472"/>
      <c r="L85" s="308" t="s">
        <v>12</v>
      </c>
      <c r="M85" s="309"/>
      <c r="N85" s="308"/>
      <c r="O85" s="308" t="s">
        <v>12</v>
      </c>
      <c r="P85" s="308"/>
      <c r="Q85" s="472"/>
      <c r="R85" s="308" t="s">
        <v>12</v>
      </c>
      <c r="S85" s="309"/>
      <c r="T85" s="308"/>
      <c r="U85" s="308" t="s">
        <v>12</v>
      </c>
      <c r="V85" s="473"/>
      <c r="W85" s="993" t="s">
        <v>321</v>
      </c>
    </row>
    <row r="86" spans="2:23" ht="13.5" customHeight="1">
      <c r="B86" s="446"/>
      <c r="C86" s="531" t="s">
        <v>56</v>
      </c>
      <c r="D86" s="518" t="s">
        <v>52</v>
      </c>
      <c r="E86" s="317"/>
      <c r="F86" s="318"/>
      <c r="G86" s="319"/>
      <c r="H86" s="318"/>
      <c r="I86" s="318"/>
      <c r="J86" s="318"/>
      <c r="K86" s="317"/>
      <c r="L86" s="318"/>
      <c r="M86" s="319"/>
      <c r="N86" s="318"/>
      <c r="O86" s="318"/>
      <c r="P86" s="318"/>
      <c r="Q86" s="317"/>
      <c r="R86" s="318"/>
      <c r="S86" s="319"/>
      <c r="T86" s="318"/>
      <c r="U86" s="318"/>
      <c r="V86" s="474"/>
      <c r="W86" s="993"/>
    </row>
    <row r="87" spans="2:23" ht="13.5" customHeight="1" thickBot="1">
      <c r="B87" s="463"/>
      <c r="C87" s="533" t="s">
        <v>16</v>
      </c>
      <c r="D87" s="519" t="s">
        <v>53</v>
      </c>
      <c r="E87" s="977"/>
      <c r="F87" s="935"/>
      <c r="G87" s="952"/>
      <c r="H87" s="935"/>
      <c r="I87" s="935"/>
      <c r="J87" s="935"/>
      <c r="K87" s="977"/>
      <c r="L87" s="935"/>
      <c r="M87" s="952"/>
      <c r="N87" s="935"/>
      <c r="O87" s="935"/>
      <c r="P87" s="935"/>
      <c r="Q87" s="977"/>
      <c r="R87" s="935"/>
      <c r="S87" s="952"/>
      <c r="T87" s="935"/>
      <c r="U87" s="935"/>
      <c r="V87" s="936"/>
      <c r="W87" s="534"/>
    </row>
    <row r="88" spans="2:23" ht="13.5" customHeight="1" thickTop="1">
      <c r="B88" s="4"/>
      <c r="C88" s="526" t="s">
        <v>283</v>
      </c>
      <c r="D88" s="527" t="s">
        <v>15</v>
      </c>
      <c r="E88" s="488"/>
      <c r="F88" s="489" t="s">
        <v>12</v>
      </c>
      <c r="G88" s="490"/>
      <c r="H88" s="489"/>
      <c r="I88" s="489" t="s">
        <v>12</v>
      </c>
      <c r="J88" s="489"/>
      <c r="K88" s="488"/>
      <c r="L88" s="489" t="s">
        <v>12</v>
      </c>
      <c r="M88" s="490"/>
      <c r="N88" s="489"/>
      <c r="O88" s="489" t="s">
        <v>12</v>
      </c>
      <c r="P88" s="489"/>
      <c r="Q88" s="488"/>
      <c r="R88" s="489" t="s">
        <v>12</v>
      </c>
      <c r="S88" s="490"/>
      <c r="T88" s="489"/>
      <c r="U88" s="489" t="s">
        <v>12</v>
      </c>
      <c r="V88" s="491"/>
      <c r="W88" s="63"/>
    </row>
    <row r="89" spans="2:23" ht="13.5" customHeight="1">
      <c r="B89" s="543"/>
      <c r="C89" s="530" t="s">
        <v>49</v>
      </c>
      <c r="D89" s="517" t="s">
        <v>50</v>
      </c>
      <c r="E89" s="472"/>
      <c r="F89" s="308" t="s">
        <v>12</v>
      </c>
      <c r="G89" s="309"/>
      <c r="H89" s="308"/>
      <c r="I89" s="308" t="s">
        <v>12</v>
      </c>
      <c r="J89" s="308"/>
      <c r="K89" s="472"/>
      <c r="L89" s="308" t="s">
        <v>12</v>
      </c>
      <c r="M89" s="309"/>
      <c r="N89" s="308"/>
      <c r="O89" s="308" t="s">
        <v>12</v>
      </c>
      <c r="P89" s="308"/>
      <c r="Q89" s="472"/>
      <c r="R89" s="308" t="s">
        <v>12</v>
      </c>
      <c r="S89" s="309"/>
      <c r="T89" s="308"/>
      <c r="U89" s="308" t="s">
        <v>12</v>
      </c>
      <c r="V89" s="473"/>
      <c r="W89" s="1000"/>
    </row>
    <row r="90" spans="2:23" ht="13.5" customHeight="1">
      <c r="B90" s="543"/>
      <c r="C90" s="531" t="s">
        <v>51</v>
      </c>
      <c r="D90" s="518" t="s">
        <v>52</v>
      </c>
      <c r="E90" s="317"/>
      <c r="F90" s="318"/>
      <c r="G90" s="319"/>
      <c r="H90" s="318"/>
      <c r="I90" s="318"/>
      <c r="J90" s="318"/>
      <c r="K90" s="317"/>
      <c r="L90" s="318"/>
      <c r="M90" s="319"/>
      <c r="N90" s="318"/>
      <c r="O90" s="318"/>
      <c r="P90" s="318"/>
      <c r="Q90" s="317"/>
      <c r="R90" s="318"/>
      <c r="S90" s="319"/>
      <c r="T90" s="318"/>
      <c r="U90" s="318"/>
      <c r="V90" s="474"/>
      <c r="W90" s="1000"/>
    </row>
    <row r="91" spans="2:23" ht="13.5" customHeight="1" thickBot="1">
      <c r="B91" s="19"/>
      <c r="C91" s="533" t="s">
        <v>16</v>
      </c>
      <c r="D91" s="519" t="s">
        <v>53</v>
      </c>
      <c r="E91" s="977"/>
      <c r="F91" s="935"/>
      <c r="G91" s="952"/>
      <c r="H91" s="935"/>
      <c r="I91" s="935"/>
      <c r="J91" s="935"/>
      <c r="K91" s="977"/>
      <c r="L91" s="935"/>
      <c r="M91" s="952"/>
      <c r="N91" s="935"/>
      <c r="O91" s="935"/>
      <c r="P91" s="935"/>
      <c r="Q91" s="977"/>
      <c r="R91" s="935"/>
      <c r="S91" s="952"/>
      <c r="T91" s="935"/>
      <c r="U91" s="935"/>
      <c r="V91" s="936"/>
      <c r="W91" s="34"/>
    </row>
    <row r="92" spans="2:23" ht="13.5" customHeight="1" thickTop="1" thickBot="1">
      <c r="B92" s="544" t="s">
        <v>34</v>
      </c>
      <c r="C92" s="545" t="s">
        <v>35</v>
      </c>
      <c r="D92" s="546"/>
      <c r="E92" s="994" t="s">
        <v>332</v>
      </c>
      <c r="F92" s="995"/>
      <c r="G92" s="996"/>
      <c r="H92" s="997" t="s">
        <v>333</v>
      </c>
      <c r="I92" s="995"/>
      <c r="J92" s="998"/>
      <c r="K92" s="994" t="s">
        <v>152</v>
      </c>
      <c r="L92" s="995"/>
      <c r="M92" s="996"/>
      <c r="N92" s="997" t="s">
        <v>334</v>
      </c>
      <c r="O92" s="995"/>
      <c r="P92" s="998"/>
      <c r="Q92" s="994" t="s">
        <v>335</v>
      </c>
      <c r="R92" s="995"/>
      <c r="S92" s="996"/>
      <c r="T92" s="997" t="s">
        <v>336</v>
      </c>
      <c r="U92" s="995"/>
      <c r="V92" s="999"/>
      <c r="W92" s="547" t="s">
        <v>40</v>
      </c>
    </row>
    <row r="93" spans="2:23">
      <c r="C93" s="50"/>
    </row>
    <row r="94" spans="2:23">
      <c r="C94" s="50"/>
    </row>
  </sheetData>
  <mergeCells count="285">
    <mergeCell ref="E92:G92"/>
    <mergeCell ref="H92:J92"/>
    <mergeCell ref="K92:M92"/>
    <mergeCell ref="N92:P92"/>
    <mergeCell ref="Q92:S92"/>
    <mergeCell ref="T92:V92"/>
    <mergeCell ref="W85:W86"/>
    <mergeCell ref="E87:G87"/>
    <mergeCell ref="H87:J87"/>
    <mergeCell ref="K87:M87"/>
    <mergeCell ref="N87:P87"/>
    <mergeCell ref="Q87:S87"/>
    <mergeCell ref="T87:V87"/>
    <mergeCell ref="W89:W90"/>
    <mergeCell ref="E91:G91"/>
    <mergeCell ref="H91:J91"/>
    <mergeCell ref="K91:M91"/>
    <mergeCell ref="N91:P91"/>
    <mergeCell ref="Q91:S91"/>
    <mergeCell ref="T91:V91"/>
    <mergeCell ref="E82:G82"/>
    <mergeCell ref="H82:J82"/>
    <mergeCell ref="K82:M82"/>
    <mergeCell ref="N82:P82"/>
    <mergeCell ref="Q82:S82"/>
    <mergeCell ref="T82:V82"/>
    <mergeCell ref="E78:G78"/>
    <mergeCell ref="H78:J78"/>
    <mergeCell ref="K78:M78"/>
    <mergeCell ref="N78:P78"/>
    <mergeCell ref="Q78:S78"/>
    <mergeCell ref="T78:V78"/>
    <mergeCell ref="W75:W76"/>
    <mergeCell ref="E77:G77"/>
    <mergeCell ref="H77:J77"/>
    <mergeCell ref="K77:M77"/>
    <mergeCell ref="N77:P77"/>
    <mergeCell ref="Q77:S77"/>
    <mergeCell ref="T77:V77"/>
    <mergeCell ref="T73:V73"/>
    <mergeCell ref="W80:W81"/>
    <mergeCell ref="W70:W71"/>
    <mergeCell ref="E71:G71"/>
    <mergeCell ref="H71:J71"/>
    <mergeCell ref="K71:M71"/>
    <mergeCell ref="N71:P71"/>
    <mergeCell ref="E72:G72"/>
    <mergeCell ref="H72:J72"/>
    <mergeCell ref="K72:M72"/>
    <mergeCell ref="N72:P72"/>
    <mergeCell ref="Q72:S72"/>
    <mergeCell ref="T72:V72"/>
    <mergeCell ref="W65:W66"/>
    <mergeCell ref="E66:G66"/>
    <mergeCell ref="H66:J66"/>
    <mergeCell ref="K66:M66"/>
    <mergeCell ref="N66:P66"/>
    <mergeCell ref="T63:V63"/>
    <mergeCell ref="E67:G67"/>
    <mergeCell ref="H67:J67"/>
    <mergeCell ref="K67:M67"/>
    <mergeCell ref="N67:P67"/>
    <mergeCell ref="Q67:S67"/>
    <mergeCell ref="T67:V67"/>
    <mergeCell ref="W60:W61"/>
    <mergeCell ref="E61:G61"/>
    <mergeCell ref="H61:J61"/>
    <mergeCell ref="K61:M61"/>
    <mergeCell ref="N61:P61"/>
    <mergeCell ref="E62:G62"/>
    <mergeCell ref="H62:J62"/>
    <mergeCell ref="K62:M62"/>
    <mergeCell ref="N62:P62"/>
    <mergeCell ref="Q62:S62"/>
    <mergeCell ref="T62:V62"/>
    <mergeCell ref="T52:V52"/>
    <mergeCell ref="E56:G56"/>
    <mergeCell ref="H56:J56"/>
    <mergeCell ref="K56:M56"/>
    <mergeCell ref="N56:P56"/>
    <mergeCell ref="Q56:S56"/>
    <mergeCell ref="T53:V53"/>
    <mergeCell ref="E57:G57"/>
    <mergeCell ref="H57:J57"/>
    <mergeCell ref="K57:M57"/>
    <mergeCell ref="N57:P57"/>
    <mergeCell ref="Q57:S57"/>
    <mergeCell ref="T57:V57"/>
    <mergeCell ref="K37:M37"/>
    <mergeCell ref="N37:P37"/>
    <mergeCell ref="Q37:S37"/>
    <mergeCell ref="T37:V37"/>
    <mergeCell ref="E41:G41"/>
    <mergeCell ref="H41:J41"/>
    <mergeCell ref="K41:M41"/>
    <mergeCell ref="N41:P41"/>
    <mergeCell ref="Q41:S41"/>
    <mergeCell ref="E27:G27"/>
    <mergeCell ref="H27:J27"/>
    <mergeCell ref="K27:M27"/>
    <mergeCell ref="N27:P27"/>
    <mergeCell ref="Q27:S27"/>
    <mergeCell ref="T27:V27"/>
    <mergeCell ref="E31:G31"/>
    <mergeCell ref="H31:J31"/>
    <mergeCell ref="K31:M31"/>
    <mergeCell ref="N31:P31"/>
    <mergeCell ref="T28:V28"/>
    <mergeCell ref="T17:V17"/>
    <mergeCell ref="E21:G21"/>
    <mergeCell ref="H21:J21"/>
    <mergeCell ref="K21:M21"/>
    <mergeCell ref="N21:P21"/>
    <mergeCell ref="E26:G26"/>
    <mergeCell ref="H26:J26"/>
    <mergeCell ref="K26:M26"/>
    <mergeCell ref="N26:P26"/>
    <mergeCell ref="E16:G16"/>
    <mergeCell ref="H16:J16"/>
    <mergeCell ref="K16:M16"/>
    <mergeCell ref="N16:P16"/>
    <mergeCell ref="E17:G17"/>
    <mergeCell ref="H17:J17"/>
    <mergeCell ref="K17:M17"/>
    <mergeCell ref="N17:P17"/>
    <mergeCell ref="Q17:S17"/>
    <mergeCell ref="T7:V7"/>
    <mergeCell ref="E11:G11"/>
    <mergeCell ref="H11:J11"/>
    <mergeCell ref="K11:M11"/>
    <mergeCell ref="N11:P11"/>
    <mergeCell ref="E12:G12"/>
    <mergeCell ref="H12:J12"/>
    <mergeCell ref="K12:M12"/>
    <mergeCell ref="N12:P12"/>
    <mergeCell ref="Q12:S12"/>
    <mergeCell ref="T12:V12"/>
    <mergeCell ref="Q3:S3"/>
    <mergeCell ref="E3:G3"/>
    <mergeCell ref="H3:J3"/>
    <mergeCell ref="K3:M3"/>
    <mergeCell ref="N3:P3"/>
    <mergeCell ref="T8:V8"/>
    <mergeCell ref="T13:V13"/>
    <mergeCell ref="E8:G8"/>
    <mergeCell ref="H8:J8"/>
    <mergeCell ref="K8:M8"/>
    <mergeCell ref="N8:P8"/>
    <mergeCell ref="Q8:S8"/>
    <mergeCell ref="E13:G13"/>
    <mergeCell ref="H13:J13"/>
    <mergeCell ref="K13:M13"/>
    <mergeCell ref="N13:P13"/>
    <mergeCell ref="Q13:S13"/>
    <mergeCell ref="Q6:S6"/>
    <mergeCell ref="T6:V6"/>
    <mergeCell ref="E7:G7"/>
    <mergeCell ref="H7:J7"/>
    <mergeCell ref="K7:M7"/>
    <mergeCell ref="N7:P7"/>
    <mergeCell ref="Q7:S7"/>
    <mergeCell ref="R2:V2"/>
    <mergeCell ref="E6:G6"/>
    <mergeCell ref="H6:J6"/>
    <mergeCell ref="K6:M6"/>
    <mergeCell ref="N6:P6"/>
    <mergeCell ref="T23:V23"/>
    <mergeCell ref="E23:G23"/>
    <mergeCell ref="H23:J23"/>
    <mergeCell ref="K23:M23"/>
    <mergeCell ref="N23:P23"/>
    <mergeCell ref="Q23:S23"/>
    <mergeCell ref="T18:V18"/>
    <mergeCell ref="E18:G18"/>
    <mergeCell ref="H18:J18"/>
    <mergeCell ref="K18:M18"/>
    <mergeCell ref="N18:P18"/>
    <mergeCell ref="Q18:S18"/>
    <mergeCell ref="E22:G22"/>
    <mergeCell ref="H22:J22"/>
    <mergeCell ref="K22:M22"/>
    <mergeCell ref="N22:P22"/>
    <mergeCell ref="Q22:S22"/>
    <mergeCell ref="T22:V22"/>
    <mergeCell ref="T3:V3"/>
    <mergeCell ref="T47:V47"/>
    <mergeCell ref="T33:V33"/>
    <mergeCell ref="E28:G28"/>
    <mergeCell ref="H28:J28"/>
    <mergeCell ref="K28:M28"/>
    <mergeCell ref="N28:P28"/>
    <mergeCell ref="Q28:S28"/>
    <mergeCell ref="E33:G33"/>
    <mergeCell ref="H33:J33"/>
    <mergeCell ref="K33:M33"/>
    <mergeCell ref="N33:P33"/>
    <mergeCell ref="Q33:S33"/>
    <mergeCell ref="E32:G32"/>
    <mergeCell ref="H32:J32"/>
    <mergeCell ref="K32:M32"/>
    <mergeCell ref="N32:P32"/>
    <mergeCell ref="Q32:S32"/>
    <mergeCell ref="T32:V32"/>
    <mergeCell ref="E36:G36"/>
    <mergeCell ref="H36:J36"/>
    <mergeCell ref="K36:M36"/>
    <mergeCell ref="N36:P36"/>
    <mergeCell ref="E37:G37"/>
    <mergeCell ref="H37:J37"/>
    <mergeCell ref="E46:G46"/>
    <mergeCell ref="H46:J46"/>
    <mergeCell ref="K46:M46"/>
    <mergeCell ref="N46:P46"/>
    <mergeCell ref="Q46:S46"/>
    <mergeCell ref="E47:G47"/>
    <mergeCell ref="H47:J47"/>
    <mergeCell ref="K47:M47"/>
    <mergeCell ref="N47:P47"/>
    <mergeCell ref="Q47:S47"/>
    <mergeCell ref="T43:V43"/>
    <mergeCell ref="Q43:S43"/>
    <mergeCell ref="E43:G43"/>
    <mergeCell ref="H43:J43"/>
    <mergeCell ref="K43:M43"/>
    <mergeCell ref="N43:P43"/>
    <mergeCell ref="T38:V38"/>
    <mergeCell ref="E38:G38"/>
    <mergeCell ref="H38:J38"/>
    <mergeCell ref="K38:M38"/>
    <mergeCell ref="N38:P38"/>
    <mergeCell ref="Q38:S38"/>
    <mergeCell ref="E42:G42"/>
    <mergeCell ref="H42:J42"/>
    <mergeCell ref="K42:M42"/>
    <mergeCell ref="N42:P42"/>
    <mergeCell ref="Q42:S42"/>
    <mergeCell ref="T42:V42"/>
    <mergeCell ref="Q48:S48"/>
    <mergeCell ref="H48:J48"/>
    <mergeCell ref="K48:M48"/>
    <mergeCell ref="E48:G48"/>
    <mergeCell ref="E73:G73"/>
    <mergeCell ref="H73:J73"/>
    <mergeCell ref="K73:M73"/>
    <mergeCell ref="N73:P73"/>
    <mergeCell ref="Q73:S73"/>
    <mergeCell ref="E63:G63"/>
    <mergeCell ref="H63:J63"/>
    <mergeCell ref="K63:M63"/>
    <mergeCell ref="N63:P63"/>
    <mergeCell ref="Q63:S63"/>
    <mergeCell ref="N48:P48"/>
    <mergeCell ref="E51:G51"/>
    <mergeCell ref="H51:J51"/>
    <mergeCell ref="K51:M51"/>
    <mergeCell ref="N51:P51"/>
    <mergeCell ref="E52:G52"/>
    <mergeCell ref="H52:J52"/>
    <mergeCell ref="K52:M52"/>
    <mergeCell ref="N52:P52"/>
    <mergeCell ref="Q52:S52"/>
    <mergeCell ref="E83:G83"/>
    <mergeCell ref="H83:J83"/>
    <mergeCell ref="K83:M83"/>
    <mergeCell ref="N83:P83"/>
    <mergeCell ref="Q83:S83"/>
    <mergeCell ref="T83:V83"/>
    <mergeCell ref="T58:V58"/>
    <mergeCell ref="T48:V48"/>
    <mergeCell ref="E53:G53"/>
    <mergeCell ref="H53:J53"/>
    <mergeCell ref="K53:M53"/>
    <mergeCell ref="E68:G68"/>
    <mergeCell ref="H68:J68"/>
    <mergeCell ref="K68:M68"/>
    <mergeCell ref="N68:P68"/>
    <mergeCell ref="Q68:S68"/>
    <mergeCell ref="T68:V68"/>
    <mergeCell ref="E58:G58"/>
    <mergeCell ref="H58:J58"/>
    <mergeCell ref="K58:M58"/>
    <mergeCell ref="N58:P58"/>
    <mergeCell ref="Q58:S58"/>
    <mergeCell ref="N53:P53"/>
    <mergeCell ref="Q53:S53"/>
  </mergeCells>
  <phoneticPr fontId="5"/>
  <pageMargins left="0.19685039370078741" right="0" top="0.39370078740157483" bottom="0.47244094488188981" header="0.31496062992125984" footer="0.31496062992125984"/>
  <pageSetup paperSize="9" scale="92" fitToHeight="2" orientation="portrait" horizontalDpi="360" verticalDpi="360" r:id="rId1"/>
  <rowBreaks count="1" manualBreakCount="1">
    <brk id="67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0E1B-13DB-4013-855D-9AC55A4CCF98}">
  <dimension ref="A1:BD62"/>
  <sheetViews>
    <sheetView showGridLines="0" zoomScaleNormal="100" workbookViewId="0">
      <selection activeCell="BC44" sqref="BC44"/>
    </sheetView>
  </sheetViews>
  <sheetFormatPr defaultRowHeight="13.2"/>
  <cols>
    <col min="1" max="1" width="1.44140625" customWidth="1"/>
    <col min="2" max="31" width="2.109375" customWidth="1"/>
    <col min="32" max="34" width="0.33203125" customWidth="1"/>
    <col min="35" max="35" width="20.21875" customWidth="1"/>
    <col min="36" max="39" width="3.44140625" customWidth="1"/>
    <col min="40" max="43" width="4.109375" customWidth="1"/>
    <col min="44" max="44" width="4.44140625" customWidth="1"/>
    <col min="45" max="45" width="7.6640625" customWidth="1"/>
    <col min="46" max="46" width="1.21875" customWidth="1"/>
    <col min="47" max="47" width="8.6640625" customWidth="1"/>
    <col min="48" max="50" width="2.33203125" customWidth="1"/>
    <col min="51" max="51" width="12.109375" customWidth="1"/>
    <col min="52" max="52" width="2.6640625" customWidth="1"/>
    <col min="53" max="53" width="3.21875" customWidth="1"/>
  </cols>
  <sheetData>
    <row r="1" spans="2:56" s="77" customFormat="1" ht="15" customHeight="1">
      <c r="B1" s="152"/>
      <c r="F1" s="152" t="s">
        <v>428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2:56" ht="26.25" customHeight="1">
      <c r="E2" s="1001" t="s">
        <v>472</v>
      </c>
      <c r="F2" s="1002"/>
      <c r="G2" s="1003"/>
      <c r="H2" s="1001" t="s">
        <v>145</v>
      </c>
      <c r="I2" s="1002"/>
      <c r="J2" s="1003"/>
      <c r="K2" s="1001" t="s">
        <v>473</v>
      </c>
      <c r="L2" s="1002"/>
      <c r="M2" s="1003"/>
      <c r="N2" s="832" t="s">
        <v>48</v>
      </c>
      <c r="O2" s="833"/>
      <c r="P2" s="834"/>
      <c r="Q2" s="1004" t="s">
        <v>41</v>
      </c>
      <c r="R2" s="1005"/>
      <c r="S2" s="1006"/>
      <c r="T2" s="1001" t="s">
        <v>43</v>
      </c>
      <c r="U2" s="1002"/>
      <c r="V2" s="1003"/>
      <c r="W2" s="1001" t="s">
        <v>42</v>
      </c>
      <c r="X2" s="1002"/>
      <c r="Y2" s="1003"/>
      <c r="Z2" s="1001" t="s">
        <v>46</v>
      </c>
      <c r="AA2" s="1002"/>
      <c r="AB2" s="1003"/>
      <c r="AC2" s="832" t="s">
        <v>474</v>
      </c>
      <c r="AD2" s="833"/>
      <c r="AE2" s="834"/>
      <c r="AF2" s="832"/>
      <c r="AG2" s="833"/>
      <c r="AH2" s="833"/>
      <c r="AI2" s="155" t="s">
        <v>425</v>
      </c>
      <c r="AJ2" s="156" t="s">
        <v>88</v>
      </c>
      <c r="AK2" s="156" t="s">
        <v>89</v>
      </c>
      <c r="AL2" s="156" t="s">
        <v>90</v>
      </c>
      <c r="AM2" s="156" t="s">
        <v>91</v>
      </c>
      <c r="AN2" s="185" t="s">
        <v>92</v>
      </c>
      <c r="AO2" s="185" t="s">
        <v>93</v>
      </c>
      <c r="AP2" s="185" t="s">
        <v>94</v>
      </c>
      <c r="AQ2" s="185" t="s">
        <v>95</v>
      </c>
      <c r="AR2" s="157" t="s">
        <v>96</v>
      </c>
    </row>
    <row r="3" spans="2:56" ht="14.1" customHeight="1">
      <c r="E3" s="171"/>
      <c r="F3" s="160" t="s">
        <v>97</v>
      </c>
      <c r="G3" s="161"/>
      <c r="H3" s="86"/>
      <c r="I3" s="186" t="str">
        <f>IF(H3="","-",IF(H3&gt;J3,"○",IF(H3&lt;J3,"●","△")))</f>
        <v>-</v>
      </c>
      <c r="J3" s="87"/>
      <c r="K3" s="82"/>
      <c r="L3" s="97" t="str">
        <f>IF(K3="","-",IF(K3&gt;M3,"○",IF(K3&lt;M3,"●","△")))</f>
        <v>-</v>
      </c>
      <c r="M3" s="82"/>
      <c r="N3" s="86"/>
      <c r="O3" s="97" t="str">
        <f>IF(N3="","-",IF(N3&gt;P3,"○",IF(N3&lt;P3,"●","△")))</f>
        <v>-</v>
      </c>
      <c r="P3" s="87"/>
      <c r="Q3" s="82"/>
      <c r="R3" s="97" t="str">
        <f>IF(Q3="","-",IF(Q3&gt;S3,"○",IF(Q3&lt;S3,"●","△")))</f>
        <v>-</v>
      </c>
      <c r="S3" s="82"/>
      <c r="T3" s="187"/>
      <c r="U3" s="188" t="str">
        <f t="shared" ref="U3:U7" si="0">IF(T3="","-",IF(T3&gt;V3,"○",IF(T3&lt;V3,"●","△")))</f>
        <v>-</v>
      </c>
      <c r="V3" s="189"/>
      <c r="W3" s="162"/>
      <c r="X3" s="188" t="str">
        <f t="shared" ref="X3:X8" si="1">IF(W3="","-",IF(W3&gt;Y3,"○",IF(W3&lt;Y3,"●","△")))</f>
        <v>-</v>
      </c>
      <c r="Y3" s="162"/>
      <c r="Z3" s="86"/>
      <c r="AA3" s="97" t="str">
        <f t="shared" ref="AA3:AA9" si="2">IF(Z3="","-",IF(Z3&gt;AB3,"○",IF(Z3&lt;AB3,"●","△")))</f>
        <v>-</v>
      </c>
      <c r="AB3" s="87"/>
      <c r="AC3" s="82"/>
      <c r="AD3" s="97" t="str">
        <f t="shared" ref="AD3:AD10" si="3">IF(AC3="","-",IF(AC3&gt;AE3,"○",IF(AC3&lt;AE3,"●","△")))</f>
        <v>-</v>
      </c>
      <c r="AE3" s="87"/>
      <c r="AF3" s="84"/>
      <c r="AG3" s="186" t="str">
        <f t="shared" ref="AG3:AG11" si="4">IF(AF3="","-",IF(AF3&gt;AH3,"○",IF(AF3&lt;AH3,"●","△")))</f>
        <v>-</v>
      </c>
      <c r="AH3" s="84"/>
      <c r="AI3" s="74" t="s">
        <v>463</v>
      </c>
      <c r="AJ3" s="163">
        <f>(20-COUNTBLANK(E3:AH3))/2</f>
        <v>0</v>
      </c>
      <c r="AK3" s="163">
        <f>COUNTIF(E3:AH3,"○")</f>
        <v>0</v>
      </c>
      <c r="AL3" s="163">
        <f t="shared" ref="AL3:AL4" si="5">COUNTIF(E3:AH3,"●")</f>
        <v>0</v>
      </c>
      <c r="AM3" s="163">
        <f t="shared" ref="AM3:AM7" si="6">COUNTIF(E3:AH3,"△")</f>
        <v>0</v>
      </c>
      <c r="AN3" s="163">
        <f>P16</f>
        <v>0</v>
      </c>
      <c r="AO3" s="163">
        <f>AE16</f>
        <v>0</v>
      </c>
      <c r="AP3" s="163">
        <f t="shared" ref="AP3:AP12" si="7">AN3-AO3</f>
        <v>0</v>
      </c>
      <c r="AQ3" s="165">
        <f>AK3*3+AM3*1-AM16</f>
        <v>0</v>
      </c>
      <c r="AR3" s="101">
        <f>RANK(AS3,$AS$3:$AS$11)</f>
        <v>1</v>
      </c>
      <c r="AS3" s="2">
        <f t="shared" ref="AS3:AS12" si="8">AQ3*10000+AP3*100+AN3</f>
        <v>0</v>
      </c>
      <c r="AU3" s="146" t="e">
        <f>AQ3/AJ3</f>
        <v>#DIV/0!</v>
      </c>
      <c r="AW3" s="146"/>
      <c r="BA3" s="182"/>
      <c r="BD3" s="190"/>
    </row>
    <row r="4" spans="2:56" ht="14.1" customHeight="1">
      <c r="E4" s="68" t="str">
        <f>IF(J3="","",J3)</f>
        <v/>
      </c>
      <c r="F4" s="97" t="str">
        <f t="shared" ref="F4:F12" si="9">IF(E4="","-",IF(E4&gt;G4,"○",IF(E4&lt;G4,"●","△")))</f>
        <v>-</v>
      </c>
      <c r="G4" s="69" t="str">
        <f>IF(H3="","",H3)</f>
        <v/>
      </c>
      <c r="H4" s="166"/>
      <c r="I4" s="191" t="s">
        <v>97</v>
      </c>
      <c r="J4" s="167"/>
      <c r="K4" s="69"/>
      <c r="L4" s="97" t="str">
        <f>IF(K4="","-",IF(K4&gt;M4,"○",IF(K4&lt;M4,"●","△")))</f>
        <v>-</v>
      </c>
      <c r="M4" s="69"/>
      <c r="N4" s="68"/>
      <c r="O4" s="97" t="str">
        <f>IF(N4="","-",IF(N4&gt;P4,"○",IF(N4&lt;P4,"●","△")))</f>
        <v>-</v>
      </c>
      <c r="P4" s="70"/>
      <c r="Q4" s="69"/>
      <c r="R4" s="97" t="str">
        <f>IF(Q4="","-",IF(Q4&gt;S4,"○",IF(Q4&lt;S4,"●","△")))</f>
        <v>-</v>
      </c>
      <c r="S4" s="69"/>
      <c r="T4" s="177"/>
      <c r="U4" s="188" t="str">
        <f t="shared" si="0"/>
        <v>-</v>
      </c>
      <c r="V4" s="179"/>
      <c r="W4" s="178"/>
      <c r="X4" s="188" t="str">
        <f t="shared" si="1"/>
        <v>-</v>
      </c>
      <c r="Y4" s="178"/>
      <c r="Z4" s="68"/>
      <c r="AA4" s="97" t="str">
        <f t="shared" si="2"/>
        <v>-</v>
      </c>
      <c r="AB4" s="70"/>
      <c r="AC4" s="69"/>
      <c r="AD4" s="97" t="str">
        <f t="shared" si="3"/>
        <v>-</v>
      </c>
      <c r="AE4" s="70"/>
      <c r="AF4" s="84"/>
      <c r="AG4" s="186" t="str">
        <f t="shared" si="4"/>
        <v>-</v>
      </c>
      <c r="AH4" s="104"/>
      <c r="AI4" s="74" t="s">
        <v>464</v>
      </c>
      <c r="AJ4" s="163">
        <f t="shared" ref="AJ4:AJ12" si="10">(20-COUNTBLANK(E4:AH4))/2</f>
        <v>0</v>
      </c>
      <c r="AK4" s="163">
        <f t="shared" ref="AK4:AK12" si="11">COUNTIF(E4:AH4,"○")</f>
        <v>0</v>
      </c>
      <c r="AL4" s="163">
        <f t="shared" si="5"/>
        <v>0</v>
      </c>
      <c r="AM4" s="163">
        <f t="shared" si="6"/>
        <v>0</v>
      </c>
      <c r="AN4" s="163">
        <f t="shared" ref="AN4:AN12" si="12">P17</f>
        <v>0</v>
      </c>
      <c r="AO4" s="163">
        <f t="shared" ref="AO4:AO12" si="13">AE17</f>
        <v>0</v>
      </c>
      <c r="AP4" s="163">
        <f t="shared" si="7"/>
        <v>0</v>
      </c>
      <c r="AQ4" s="165">
        <f t="shared" ref="AQ4:AQ11" si="14">AK4*3+AM4*1-AM17</f>
        <v>0</v>
      </c>
      <c r="AR4" s="101">
        <f t="shared" ref="AR4:AR11" si="15">RANK(AS4,$AS$3:$AS$11)</f>
        <v>1</v>
      </c>
      <c r="AS4" s="2">
        <f t="shared" si="8"/>
        <v>0</v>
      </c>
      <c r="AU4" s="146" t="e">
        <f t="shared" ref="AU4:AU12" si="16">AQ4/AJ4</f>
        <v>#DIV/0!</v>
      </c>
      <c r="AW4" s="146"/>
      <c r="BA4" s="182"/>
      <c r="BD4" s="190"/>
    </row>
    <row r="5" spans="2:56" ht="14.1" customHeight="1">
      <c r="E5" s="68" t="str">
        <f>IF(M3="","",M3)</f>
        <v/>
      </c>
      <c r="F5" s="97" t="str">
        <f t="shared" si="9"/>
        <v>-</v>
      </c>
      <c r="G5" s="69" t="str">
        <f>IF(K3="","",K3)</f>
        <v/>
      </c>
      <c r="H5" s="68" t="str">
        <f>IF(M4="","",M4)</f>
        <v/>
      </c>
      <c r="I5" s="97" t="str">
        <f t="shared" ref="I5:I12" si="17">IF(H5="","-",IF(H5&gt;J5,"○",IF(H5&lt;J5,"●","△")))</f>
        <v>-</v>
      </c>
      <c r="J5" s="70" t="str">
        <f>IF(K4="","",K4)</f>
        <v/>
      </c>
      <c r="K5" s="168"/>
      <c r="L5" s="191" t="s">
        <v>97</v>
      </c>
      <c r="M5" s="168"/>
      <c r="N5" s="169"/>
      <c r="O5" s="97" t="str">
        <f>IF(N5="","-",IF(N5&gt;P5,"○",IF(N5&lt;P5,"●","△")))</f>
        <v>-</v>
      </c>
      <c r="P5" s="70"/>
      <c r="Q5" s="56"/>
      <c r="R5" s="97" t="str">
        <f>IF(Q5="","-",IF(Q5&gt;S5,"○",IF(Q5&lt;S5,"●","△")))</f>
        <v>-</v>
      </c>
      <c r="S5" s="69"/>
      <c r="T5" s="169"/>
      <c r="U5" s="97" t="str">
        <f t="shared" si="0"/>
        <v>-</v>
      </c>
      <c r="V5" s="70"/>
      <c r="W5" s="56"/>
      <c r="X5" s="97" t="str">
        <f t="shared" si="1"/>
        <v>-</v>
      </c>
      <c r="Y5" s="69"/>
      <c r="Z5" s="169"/>
      <c r="AA5" s="97" t="str">
        <f t="shared" si="2"/>
        <v>-</v>
      </c>
      <c r="AB5" s="170"/>
      <c r="AC5" s="56"/>
      <c r="AD5" s="97" t="str">
        <f t="shared" si="3"/>
        <v>-</v>
      </c>
      <c r="AE5" s="70"/>
      <c r="AF5" s="104"/>
      <c r="AG5" s="186" t="str">
        <f t="shared" si="4"/>
        <v>-</v>
      </c>
      <c r="AH5" s="104"/>
      <c r="AI5" s="74" t="s">
        <v>465</v>
      </c>
      <c r="AJ5" s="163">
        <f t="shared" si="10"/>
        <v>0</v>
      </c>
      <c r="AK5" s="163">
        <f t="shared" si="11"/>
        <v>0</v>
      </c>
      <c r="AL5" s="163">
        <f>COUNTIF(E5:AH5,"●")</f>
        <v>0</v>
      </c>
      <c r="AM5" s="163">
        <f t="shared" si="6"/>
        <v>0</v>
      </c>
      <c r="AN5" s="163">
        <f t="shared" si="12"/>
        <v>0</v>
      </c>
      <c r="AO5" s="163">
        <f t="shared" si="13"/>
        <v>0</v>
      </c>
      <c r="AP5" s="163">
        <f t="shared" si="7"/>
        <v>0</v>
      </c>
      <c r="AQ5" s="165">
        <f t="shared" si="14"/>
        <v>0</v>
      </c>
      <c r="AR5" s="101">
        <f t="shared" si="15"/>
        <v>1</v>
      </c>
      <c r="AS5" s="2">
        <f t="shared" si="8"/>
        <v>0</v>
      </c>
      <c r="AU5" s="146" t="e">
        <f t="shared" si="16"/>
        <v>#DIV/0!</v>
      </c>
      <c r="AW5" s="146"/>
      <c r="BA5" s="182"/>
      <c r="BD5" s="190"/>
    </row>
    <row r="6" spans="2:56" ht="14.1" customHeight="1">
      <c r="E6" s="68" t="str">
        <f>IF(P3="","",P3)</f>
        <v/>
      </c>
      <c r="F6" s="125" t="str">
        <f t="shared" si="9"/>
        <v>-</v>
      </c>
      <c r="G6" s="70" t="str">
        <f>IF(N3="","",N3)</f>
        <v/>
      </c>
      <c r="H6" s="86" t="str">
        <f>IF(P4="","",P4)</f>
        <v/>
      </c>
      <c r="I6" s="97" t="str">
        <f t="shared" si="17"/>
        <v>-</v>
      </c>
      <c r="J6" s="170" t="str">
        <f>IF(N4="","",N4)</f>
        <v/>
      </c>
      <c r="K6" s="82" t="str">
        <f>IF(P5="","",P5)</f>
        <v/>
      </c>
      <c r="L6" s="97" t="str">
        <f t="shared" ref="L6:L12" si="18">IF(K6="","-",IF(K6&gt;M6,"○",IF(K6&lt;M6,"●","△")))</f>
        <v>-</v>
      </c>
      <c r="M6" s="82" t="str">
        <f>IF(N5="","",N5)</f>
        <v/>
      </c>
      <c r="N6" s="171"/>
      <c r="O6" s="191" t="s">
        <v>97</v>
      </c>
      <c r="P6" s="172"/>
      <c r="Q6" s="82"/>
      <c r="R6" s="97" t="str">
        <f>IF(Q6="","-",IF(Q6&gt;S6,"○",IF(Q6&lt;S6,"●","△")))</f>
        <v>-</v>
      </c>
      <c r="S6" s="69"/>
      <c r="T6" s="86"/>
      <c r="U6" s="97" t="str">
        <f t="shared" si="0"/>
        <v>-</v>
      </c>
      <c r="V6" s="70"/>
      <c r="W6" s="82"/>
      <c r="X6" s="97" t="str">
        <f t="shared" si="1"/>
        <v>-</v>
      </c>
      <c r="Y6" s="69"/>
      <c r="Z6" s="86"/>
      <c r="AA6" s="97" t="str">
        <f t="shared" si="2"/>
        <v>-</v>
      </c>
      <c r="AB6" s="87"/>
      <c r="AC6" s="82"/>
      <c r="AD6" s="97" t="str">
        <f t="shared" si="3"/>
        <v>-</v>
      </c>
      <c r="AE6" s="70"/>
      <c r="AF6" s="32"/>
      <c r="AG6" s="186" t="str">
        <f t="shared" si="4"/>
        <v>-</v>
      </c>
      <c r="AH6" s="32"/>
      <c r="AI6" s="74" t="s">
        <v>466</v>
      </c>
      <c r="AJ6" s="163">
        <f t="shared" si="10"/>
        <v>0</v>
      </c>
      <c r="AK6" s="163">
        <f t="shared" si="11"/>
        <v>0</v>
      </c>
      <c r="AL6" s="163">
        <f t="shared" ref="AL6:AL12" si="19">COUNTIF(E6:AH6,"●")</f>
        <v>0</v>
      </c>
      <c r="AM6" s="163">
        <f t="shared" si="6"/>
        <v>0</v>
      </c>
      <c r="AN6" s="163">
        <f t="shared" si="12"/>
        <v>0</v>
      </c>
      <c r="AO6" s="163">
        <f t="shared" si="13"/>
        <v>0</v>
      </c>
      <c r="AP6" s="163">
        <f t="shared" si="7"/>
        <v>0</v>
      </c>
      <c r="AQ6" s="165">
        <f t="shared" si="14"/>
        <v>0</v>
      </c>
      <c r="AR6" s="101">
        <f t="shared" si="15"/>
        <v>1</v>
      </c>
      <c r="AS6" s="2">
        <f t="shared" si="8"/>
        <v>0</v>
      </c>
      <c r="AU6" s="146" t="e">
        <f t="shared" si="16"/>
        <v>#DIV/0!</v>
      </c>
      <c r="AW6" s="146"/>
      <c r="BA6" s="182"/>
      <c r="BD6" s="182"/>
    </row>
    <row r="7" spans="2:56" ht="14.1" customHeight="1">
      <c r="E7" s="169" t="str">
        <f>IF(S3="","",S3)</f>
        <v/>
      </c>
      <c r="F7" s="131" t="str">
        <f t="shared" si="9"/>
        <v>-</v>
      </c>
      <c r="G7" s="70" t="str">
        <f>IF(Q3="","",Q3)</f>
        <v/>
      </c>
      <c r="H7" s="68" t="str">
        <f>IF(S4="","",S4)</f>
        <v/>
      </c>
      <c r="I7" s="97" t="str">
        <f t="shared" si="17"/>
        <v>-</v>
      </c>
      <c r="J7" s="70" t="str">
        <f>IF(Q4="","",Q4)</f>
        <v/>
      </c>
      <c r="K7" s="69" t="str">
        <f>IF(S5="","",S5)</f>
        <v/>
      </c>
      <c r="L7" s="97" t="str">
        <f t="shared" si="18"/>
        <v>-</v>
      </c>
      <c r="M7" s="69" t="str">
        <f>IF(Q5="","",Q5)</f>
        <v/>
      </c>
      <c r="N7" s="68" t="str">
        <f>IF(S6="","",S6)</f>
        <v/>
      </c>
      <c r="O7" s="97" t="str">
        <f t="shared" ref="O7:O12" si="20">IF(N7="","-",IF(N7&gt;P7,"○",IF(N7&lt;P7,"●","△")))</f>
        <v>-</v>
      </c>
      <c r="P7" s="70" t="str">
        <f>IF(Q6="","",Q6)</f>
        <v/>
      </c>
      <c r="Q7" s="173"/>
      <c r="R7" s="191" t="s">
        <v>97</v>
      </c>
      <c r="S7" s="173"/>
      <c r="T7" s="68"/>
      <c r="U7" s="97" t="str">
        <f t="shared" si="0"/>
        <v>-</v>
      </c>
      <c r="V7" s="70"/>
      <c r="W7" s="82"/>
      <c r="X7" s="97" t="str">
        <f t="shared" si="1"/>
        <v>-</v>
      </c>
      <c r="Y7" s="69"/>
      <c r="Z7" s="86"/>
      <c r="AA7" s="97" t="str">
        <f t="shared" si="2"/>
        <v>-</v>
      </c>
      <c r="AB7" s="87"/>
      <c r="AC7" s="82"/>
      <c r="AD7" s="97" t="str">
        <f t="shared" si="3"/>
        <v>-</v>
      </c>
      <c r="AE7" s="70"/>
      <c r="AF7" s="104"/>
      <c r="AG7" s="186" t="str">
        <f t="shared" si="4"/>
        <v>-</v>
      </c>
      <c r="AH7" s="104"/>
      <c r="AI7" s="74" t="s">
        <v>467</v>
      </c>
      <c r="AJ7" s="163">
        <f t="shared" si="10"/>
        <v>0</v>
      </c>
      <c r="AK7" s="163">
        <f t="shared" si="11"/>
        <v>0</v>
      </c>
      <c r="AL7" s="163">
        <f t="shared" si="19"/>
        <v>0</v>
      </c>
      <c r="AM7" s="163">
        <f t="shared" si="6"/>
        <v>0</v>
      </c>
      <c r="AN7" s="163">
        <f t="shared" si="12"/>
        <v>0</v>
      </c>
      <c r="AO7" s="163">
        <f t="shared" si="13"/>
        <v>0</v>
      </c>
      <c r="AP7" s="163">
        <f t="shared" si="7"/>
        <v>0</v>
      </c>
      <c r="AQ7" s="165">
        <f t="shared" si="14"/>
        <v>0</v>
      </c>
      <c r="AR7" s="101">
        <f t="shared" si="15"/>
        <v>1</v>
      </c>
      <c r="AS7" s="2">
        <f t="shared" si="8"/>
        <v>0</v>
      </c>
      <c r="AU7" s="146" t="e">
        <f t="shared" si="16"/>
        <v>#DIV/0!</v>
      </c>
      <c r="AW7" s="146"/>
      <c r="BA7" s="182"/>
      <c r="BD7" s="190"/>
    </row>
    <row r="8" spans="2:56" ht="14.1" customHeight="1">
      <c r="E8" s="177" t="str">
        <f>IF(V3="","",V3)</f>
        <v/>
      </c>
      <c r="F8" s="192" t="str">
        <f t="shared" si="9"/>
        <v>-</v>
      </c>
      <c r="G8" s="179" t="str">
        <f>IF(T3="","",T3)</f>
        <v/>
      </c>
      <c r="H8" s="193" t="str">
        <f>IF(V4="","",V4)</f>
        <v/>
      </c>
      <c r="I8" s="188" t="str">
        <f t="shared" si="17"/>
        <v>-</v>
      </c>
      <c r="J8" s="194" t="str">
        <f>IF(T4="","",T4)</f>
        <v/>
      </c>
      <c r="K8" s="56" t="str">
        <f>IF(V5="","",V5)</f>
        <v/>
      </c>
      <c r="L8" s="97" t="str">
        <f t="shared" si="18"/>
        <v>-</v>
      </c>
      <c r="M8" s="56" t="str">
        <f>IF(T5="","",T5)</f>
        <v/>
      </c>
      <c r="N8" s="169" t="str">
        <f>IF(V6="","",V6)</f>
        <v/>
      </c>
      <c r="O8" s="97" t="str">
        <f t="shared" si="20"/>
        <v>-</v>
      </c>
      <c r="P8" s="170" t="str">
        <f>IF(T6="","",T6)</f>
        <v/>
      </c>
      <c r="Q8" s="56" t="str">
        <f>IF(V7="","",V7)</f>
        <v/>
      </c>
      <c r="R8" s="97" t="str">
        <f>IF(Q8="","-",IF(Q8&gt;S8,"○",IF(Q8&lt;S8,"●","△")))</f>
        <v>-</v>
      </c>
      <c r="S8" s="56" t="str">
        <f>IF(T7="","",T7)</f>
        <v/>
      </c>
      <c r="T8" s="174"/>
      <c r="U8" s="191" t="s">
        <v>97</v>
      </c>
      <c r="V8" s="175"/>
      <c r="W8" s="82"/>
      <c r="X8" s="97" t="str">
        <f t="shared" si="1"/>
        <v>-</v>
      </c>
      <c r="Y8" s="82"/>
      <c r="Z8" s="86"/>
      <c r="AA8" s="97" t="str">
        <f t="shared" si="2"/>
        <v>-</v>
      </c>
      <c r="AB8" s="87"/>
      <c r="AC8" s="82"/>
      <c r="AD8" s="97" t="str">
        <f t="shared" si="3"/>
        <v>-</v>
      </c>
      <c r="AE8" s="70"/>
      <c r="AF8" s="32"/>
      <c r="AG8" s="186" t="str">
        <f t="shared" si="4"/>
        <v>-</v>
      </c>
      <c r="AH8" s="32"/>
      <c r="AI8" s="74" t="s">
        <v>468</v>
      </c>
      <c r="AJ8" s="163">
        <f t="shared" si="10"/>
        <v>0</v>
      </c>
      <c r="AK8" s="163">
        <f t="shared" si="11"/>
        <v>0</v>
      </c>
      <c r="AL8" s="163">
        <f t="shared" si="19"/>
        <v>0</v>
      </c>
      <c r="AM8" s="163">
        <f>COUNTIF(E8:AH8,"△")</f>
        <v>0</v>
      </c>
      <c r="AN8" s="163">
        <f t="shared" si="12"/>
        <v>0</v>
      </c>
      <c r="AO8" s="163">
        <f t="shared" si="13"/>
        <v>0</v>
      </c>
      <c r="AP8" s="163">
        <f t="shared" si="7"/>
        <v>0</v>
      </c>
      <c r="AQ8" s="165">
        <f t="shared" si="14"/>
        <v>0</v>
      </c>
      <c r="AR8" s="101">
        <f t="shared" si="15"/>
        <v>1</v>
      </c>
      <c r="AS8" s="2">
        <f t="shared" si="8"/>
        <v>0</v>
      </c>
      <c r="AU8" s="146" t="e">
        <f t="shared" si="16"/>
        <v>#DIV/0!</v>
      </c>
      <c r="AW8" s="146"/>
      <c r="BA8" s="182"/>
      <c r="BD8" s="190"/>
    </row>
    <row r="9" spans="2:56" ht="14.1" customHeight="1">
      <c r="E9" s="193" t="str">
        <f>IF(Y3="","",Y3)</f>
        <v/>
      </c>
      <c r="F9" s="195" t="str">
        <f t="shared" si="9"/>
        <v>-</v>
      </c>
      <c r="G9" s="196" t="str">
        <f>IF(W3="","",W3)</f>
        <v/>
      </c>
      <c r="H9" s="177" t="str">
        <f>IF(Y4="","",Y4)</f>
        <v/>
      </c>
      <c r="I9" s="188" t="str">
        <f t="shared" si="17"/>
        <v>-</v>
      </c>
      <c r="J9" s="179" t="str">
        <f>IF(W4="","",W4)</f>
        <v/>
      </c>
      <c r="K9" s="69" t="str">
        <f>IF(Y5="","",Y5)</f>
        <v/>
      </c>
      <c r="L9" s="97" t="str">
        <f t="shared" si="18"/>
        <v>-</v>
      </c>
      <c r="M9" s="69" t="str">
        <f>IF(W5="","",W5)</f>
        <v/>
      </c>
      <c r="N9" s="68" t="str">
        <f>IF(Y6="","",Y6)</f>
        <v/>
      </c>
      <c r="O9" s="97" t="str">
        <f t="shared" si="20"/>
        <v>-</v>
      </c>
      <c r="P9" s="70" t="str">
        <f>IF(W6="","",W6)</f>
        <v/>
      </c>
      <c r="Q9" s="69" t="str">
        <f>IF(Y7="","",Y7)</f>
        <v/>
      </c>
      <c r="R9" s="97" t="str">
        <f>IF(Q9="","-",IF(Q9&gt;S9,"○",IF(Q9&lt;S9,"●","△")))</f>
        <v>-</v>
      </c>
      <c r="S9" s="69" t="str">
        <f>IF(W7="","",W7)</f>
        <v/>
      </c>
      <c r="T9" s="68" t="str">
        <f>IF(Y8="","",Y8)</f>
        <v/>
      </c>
      <c r="U9" s="97" t="str">
        <f>IF(T9="","-",IF(T9&gt;V9,"○",IF(T9&lt;V9,"●","△")))</f>
        <v>-</v>
      </c>
      <c r="V9" s="70" t="str">
        <f>IF(W8="","",W8)</f>
        <v/>
      </c>
      <c r="W9" s="173"/>
      <c r="X9" s="191" t="s">
        <v>97</v>
      </c>
      <c r="Y9" s="173"/>
      <c r="Z9" s="68"/>
      <c r="AA9" s="97" t="str">
        <f t="shared" si="2"/>
        <v>-</v>
      </c>
      <c r="AB9" s="70"/>
      <c r="AC9" s="82"/>
      <c r="AD9" s="97" t="str">
        <f t="shared" si="3"/>
        <v>-</v>
      </c>
      <c r="AE9" s="70"/>
      <c r="AF9" s="84"/>
      <c r="AG9" s="186" t="str">
        <f t="shared" si="4"/>
        <v>-</v>
      </c>
      <c r="AH9" s="84"/>
      <c r="AI9" s="74" t="s">
        <v>469</v>
      </c>
      <c r="AJ9" s="163">
        <f t="shared" si="10"/>
        <v>0</v>
      </c>
      <c r="AK9" s="163">
        <f t="shared" si="11"/>
        <v>0</v>
      </c>
      <c r="AL9" s="163">
        <f t="shared" si="19"/>
        <v>0</v>
      </c>
      <c r="AM9" s="163">
        <f t="shared" ref="AM9:AM12" si="21">COUNTIF(E9:AH9,"△")</f>
        <v>0</v>
      </c>
      <c r="AN9" s="163">
        <f t="shared" si="12"/>
        <v>0</v>
      </c>
      <c r="AO9" s="163">
        <f t="shared" si="13"/>
        <v>0</v>
      </c>
      <c r="AP9" s="163">
        <f t="shared" si="7"/>
        <v>0</v>
      </c>
      <c r="AQ9" s="165">
        <f t="shared" si="14"/>
        <v>0</v>
      </c>
      <c r="AR9" s="101">
        <f t="shared" si="15"/>
        <v>1</v>
      </c>
      <c r="AS9" s="2">
        <f t="shared" si="8"/>
        <v>0</v>
      </c>
      <c r="AU9" s="146" t="e">
        <f t="shared" si="16"/>
        <v>#DIV/0!</v>
      </c>
      <c r="AW9" s="146"/>
      <c r="BA9" s="182"/>
      <c r="BD9" s="190"/>
    </row>
    <row r="10" spans="2:56" ht="14.1" customHeight="1">
      <c r="E10" s="68" t="str">
        <f>IF(AB3="","",AB3)</f>
        <v/>
      </c>
      <c r="F10" s="125" t="str">
        <f t="shared" si="9"/>
        <v>-</v>
      </c>
      <c r="G10" s="70" t="str">
        <f>IF(Z3="","",Z3)</f>
        <v/>
      </c>
      <c r="H10" s="169" t="str">
        <f>IF(AB4="","",AB4)</f>
        <v/>
      </c>
      <c r="I10" s="97" t="str">
        <f t="shared" si="17"/>
        <v>-</v>
      </c>
      <c r="J10" s="170" t="str">
        <f>IF(Z4="","",Z4)</f>
        <v/>
      </c>
      <c r="K10" s="56" t="str">
        <f>IF(AB5="","",AB5)</f>
        <v/>
      </c>
      <c r="L10" s="97" t="str">
        <f t="shared" si="18"/>
        <v>-</v>
      </c>
      <c r="M10" s="56" t="str">
        <f>IF(Z5="","",Z5)</f>
        <v/>
      </c>
      <c r="N10" s="169" t="str">
        <f>IF(AB6="","",AB6)</f>
        <v/>
      </c>
      <c r="O10" s="97" t="str">
        <f t="shared" si="20"/>
        <v>-</v>
      </c>
      <c r="P10" s="170" t="str">
        <f>IF(Z6="","",Z6)</f>
        <v/>
      </c>
      <c r="Q10" s="56" t="str">
        <f>IF(AB7="","",AB7)</f>
        <v/>
      </c>
      <c r="R10" s="97" t="str">
        <f>IF(Q10="","-",IF(Q10&gt;S10,"○",IF(Q10&lt;S10,"●","△")))</f>
        <v>-</v>
      </c>
      <c r="S10" s="56" t="str">
        <f>IF(Z7="","",Z7)</f>
        <v/>
      </c>
      <c r="T10" s="169" t="str">
        <f>IF(AB8="","",AB8)</f>
        <v/>
      </c>
      <c r="U10" s="97" t="str">
        <f>IF(T10="","-",IF(T10&gt;V10,"○",IF(T10&lt;V10,"●","△")))</f>
        <v>-</v>
      </c>
      <c r="V10" s="170" t="str">
        <f>IF(Z8="","",Z8)</f>
        <v/>
      </c>
      <c r="W10" s="56" t="str">
        <f>IF(AB9="","",AB9)</f>
        <v/>
      </c>
      <c r="X10" s="97" t="str">
        <f>IF(W10="","-",IF(W10&gt;Y10,"○",IF(W10&lt;Y10,"●","△")))</f>
        <v>-</v>
      </c>
      <c r="Y10" s="56" t="str">
        <f>IF(Z9="","",Z9)</f>
        <v/>
      </c>
      <c r="Z10" s="174"/>
      <c r="AA10" s="191" t="s">
        <v>97</v>
      </c>
      <c r="AB10" s="175"/>
      <c r="AC10" s="82"/>
      <c r="AD10" s="97" t="str">
        <f t="shared" si="3"/>
        <v>-</v>
      </c>
      <c r="AE10" s="70"/>
      <c r="AF10" s="84"/>
      <c r="AG10" s="186" t="str">
        <f t="shared" si="4"/>
        <v>-</v>
      </c>
      <c r="AH10" s="84"/>
      <c r="AI10" s="74" t="s">
        <v>470</v>
      </c>
      <c r="AJ10" s="163">
        <f t="shared" si="10"/>
        <v>0</v>
      </c>
      <c r="AK10" s="163">
        <f t="shared" si="11"/>
        <v>0</v>
      </c>
      <c r="AL10" s="163">
        <f t="shared" si="19"/>
        <v>0</v>
      </c>
      <c r="AM10" s="163">
        <f t="shared" si="21"/>
        <v>0</v>
      </c>
      <c r="AN10" s="163">
        <f t="shared" si="12"/>
        <v>0</v>
      </c>
      <c r="AO10" s="163">
        <f t="shared" si="13"/>
        <v>0</v>
      </c>
      <c r="AP10" s="163">
        <f t="shared" si="7"/>
        <v>0</v>
      </c>
      <c r="AQ10" s="165">
        <f t="shared" si="14"/>
        <v>0</v>
      </c>
      <c r="AR10" s="101">
        <f t="shared" si="15"/>
        <v>1</v>
      </c>
      <c r="AS10" s="2">
        <f t="shared" si="8"/>
        <v>0</v>
      </c>
      <c r="AU10" s="146" t="e">
        <f t="shared" si="16"/>
        <v>#DIV/0!</v>
      </c>
      <c r="AW10" s="146"/>
      <c r="BA10" s="182"/>
      <c r="BD10" s="190"/>
    </row>
    <row r="11" spans="2:56" ht="14.1" customHeight="1">
      <c r="E11" s="68" t="str">
        <f>IF(AE3="","",AE3)</f>
        <v/>
      </c>
      <c r="F11" s="125" t="str">
        <f t="shared" si="9"/>
        <v>-</v>
      </c>
      <c r="G11" s="69" t="str">
        <f>IF(AC3="","",AC3)</f>
        <v/>
      </c>
      <c r="H11" s="68" t="str">
        <f>IF(AE4="","",AE4)</f>
        <v/>
      </c>
      <c r="I11" s="125" t="str">
        <f t="shared" si="17"/>
        <v>-</v>
      </c>
      <c r="J11" s="70" t="str">
        <f>IF(AC4="","",AC4)</f>
        <v/>
      </c>
      <c r="K11" s="69" t="str">
        <f>IF(AE5="","",AE5)</f>
        <v/>
      </c>
      <c r="L11" s="125" t="str">
        <f t="shared" si="18"/>
        <v>-</v>
      </c>
      <c r="M11" s="69" t="str">
        <f>IF(AC5="","",AC5)</f>
        <v/>
      </c>
      <c r="N11" s="68" t="str">
        <f>IF(AE6="","",AE6)</f>
        <v/>
      </c>
      <c r="O11" s="125" t="str">
        <f t="shared" si="20"/>
        <v>-</v>
      </c>
      <c r="P11" s="70" t="str">
        <f>IF(AC6="","",AC6)</f>
        <v/>
      </c>
      <c r="Q11" s="69" t="str">
        <f>IF(AE7="","",AE7)</f>
        <v/>
      </c>
      <c r="R11" s="125" t="str">
        <f>IF(Q11="","-",IF(Q11&gt;S11,"○",IF(Q11&lt;S11,"●","△")))</f>
        <v>-</v>
      </c>
      <c r="S11" s="69" t="str">
        <f>IF(AC7="","",AC7)</f>
        <v/>
      </c>
      <c r="T11" s="68" t="str">
        <f>IF(AE8="","",AE8)</f>
        <v/>
      </c>
      <c r="U11" s="125" t="str">
        <f>IF(T11="","-",IF(T11&gt;V11,"○",IF(T11&lt;V11,"●","△")))</f>
        <v>-</v>
      </c>
      <c r="V11" s="70" t="str">
        <f>IF(AC8="","",AC8)</f>
        <v/>
      </c>
      <c r="W11" s="69" t="str">
        <f>IF(AE9="","",AE9)</f>
        <v/>
      </c>
      <c r="X11" s="125" t="str">
        <f>IF(W11="","-",IF(W11&gt;Y11,"○",IF(W11&lt;Y11,"●","△")))</f>
        <v>-</v>
      </c>
      <c r="Y11" s="69" t="str">
        <f>IF(AC9="","",AC9)</f>
        <v/>
      </c>
      <c r="Z11" s="68" t="str">
        <f>IF(AE10="","",AE10)</f>
        <v/>
      </c>
      <c r="AA11" s="125" t="str">
        <f>IF(Z11="","-",IF(Z11&gt;AB11,"○",IF(Z11&lt;AB11,"●","△")))</f>
        <v>-</v>
      </c>
      <c r="AB11" s="70" t="str">
        <f>IF(AC10="","",AC10)</f>
        <v/>
      </c>
      <c r="AC11" s="173"/>
      <c r="AD11" s="191" t="s">
        <v>97</v>
      </c>
      <c r="AE11" s="167"/>
      <c r="AF11" s="104"/>
      <c r="AG11" s="186" t="str">
        <f t="shared" si="4"/>
        <v>-</v>
      </c>
      <c r="AH11" s="104"/>
      <c r="AI11" s="74" t="s">
        <v>471</v>
      </c>
      <c r="AJ11" s="163">
        <f t="shared" si="10"/>
        <v>0</v>
      </c>
      <c r="AK11" s="163">
        <f t="shared" si="11"/>
        <v>0</v>
      </c>
      <c r="AL11" s="163">
        <f t="shared" si="19"/>
        <v>0</v>
      </c>
      <c r="AM11" s="163">
        <f t="shared" si="21"/>
        <v>0</v>
      </c>
      <c r="AN11" s="163">
        <f t="shared" si="12"/>
        <v>0</v>
      </c>
      <c r="AO11" s="163">
        <f t="shared" si="13"/>
        <v>0</v>
      </c>
      <c r="AP11" s="163">
        <f t="shared" si="7"/>
        <v>0</v>
      </c>
      <c r="AQ11" s="165">
        <f t="shared" si="14"/>
        <v>0</v>
      </c>
      <c r="AR11" s="101">
        <f t="shared" si="15"/>
        <v>1</v>
      </c>
      <c r="AS11" s="2">
        <f t="shared" si="8"/>
        <v>0</v>
      </c>
      <c r="AU11" s="146" t="e">
        <f t="shared" si="16"/>
        <v>#DIV/0!</v>
      </c>
      <c r="AW11" s="146"/>
      <c r="BA11" s="182"/>
      <c r="BD11" s="190"/>
    </row>
    <row r="12" spans="2:56" ht="2.25" customHeight="1">
      <c r="E12" s="68" t="str">
        <f>IF(AH3="","",AH3)</f>
        <v/>
      </c>
      <c r="F12" s="197" t="str">
        <f t="shared" si="9"/>
        <v>-</v>
      </c>
      <c r="G12" s="69" t="str">
        <f>IF(AF3="","",AF3)</f>
        <v/>
      </c>
      <c r="H12" s="68" t="str">
        <f>IF(AH4="","",AH4)</f>
        <v/>
      </c>
      <c r="I12" s="197" t="str">
        <f t="shared" si="17"/>
        <v>-</v>
      </c>
      <c r="J12" s="70" t="str">
        <f>IF(AF4="","",AF4)</f>
        <v/>
      </c>
      <c r="K12" s="69" t="str">
        <f>IF(AH5="","",AH5)</f>
        <v/>
      </c>
      <c r="L12" s="197" t="str">
        <f t="shared" si="18"/>
        <v>-</v>
      </c>
      <c r="M12" s="69" t="str">
        <f>IF(AF5="","",AF5)</f>
        <v/>
      </c>
      <c r="N12" s="68" t="str">
        <f>IF(AH6="","",AH6)</f>
        <v/>
      </c>
      <c r="O12" s="197" t="str">
        <f t="shared" si="20"/>
        <v>-</v>
      </c>
      <c r="P12" s="70" t="str">
        <f>IF(AF6="","",AF6)</f>
        <v/>
      </c>
      <c r="Q12" s="69" t="str">
        <f>IF(AH7="","",AH7)</f>
        <v/>
      </c>
      <c r="R12" s="197" t="str">
        <f>IF(Q12="","-",IF(Q12&gt;S12,"○",IF(Q12&lt;S12,"●","△")))</f>
        <v>-</v>
      </c>
      <c r="S12" s="69" t="str">
        <f>IF(AF7="","",AF7)</f>
        <v/>
      </c>
      <c r="T12" s="68" t="str">
        <f>IF(AH8="","",AH8)</f>
        <v/>
      </c>
      <c r="U12" s="197" t="str">
        <f>IF(T12="","-",IF(T12&gt;V12,"○",IF(T12&lt;V12,"●","△")))</f>
        <v>-</v>
      </c>
      <c r="V12" s="70" t="str">
        <f>IF(AF8="","",AF8)</f>
        <v/>
      </c>
      <c r="W12" s="69" t="str">
        <f>IF(AH9="","",AH9)</f>
        <v/>
      </c>
      <c r="X12" s="197" t="str">
        <f>IF(W12="","-",IF(W12&gt;Y12,"○",IF(W12&lt;Y12,"●","△")))</f>
        <v>-</v>
      </c>
      <c r="Y12" s="69" t="str">
        <f>IF(AF9="","",AF9)</f>
        <v/>
      </c>
      <c r="Z12" s="68" t="str">
        <f>IF(AH10="","",AH10)</f>
        <v/>
      </c>
      <c r="AA12" s="197" t="str">
        <f>IF(Z12="","-",IF(Z12&gt;AB12,"○",IF(Z12&lt;AB12,"●","△")))</f>
        <v>-</v>
      </c>
      <c r="AB12" s="70" t="str">
        <f>IF(AF10="","",AF10)</f>
        <v/>
      </c>
      <c r="AC12" s="69" t="str">
        <f>IF(AH11="","",AH11)</f>
        <v/>
      </c>
      <c r="AD12" s="197" t="str">
        <f>IF(AC12="","-",IF(AC12&gt;AE12,"○",IF(AC12&lt;AE12,"●","△")))</f>
        <v>-</v>
      </c>
      <c r="AE12" s="70" t="str">
        <f>IF(AF11="","",AF11)</f>
        <v/>
      </c>
      <c r="AF12" s="173"/>
      <c r="AG12" s="160" t="s">
        <v>97</v>
      </c>
      <c r="AH12" s="173"/>
      <c r="AI12" s="198"/>
      <c r="AJ12" s="163">
        <f t="shared" si="10"/>
        <v>0</v>
      </c>
      <c r="AK12" s="163">
        <f t="shared" si="11"/>
        <v>0</v>
      </c>
      <c r="AL12" s="163">
        <f t="shared" si="19"/>
        <v>0</v>
      </c>
      <c r="AM12" s="163">
        <f t="shared" si="21"/>
        <v>0</v>
      </c>
      <c r="AN12" s="163">
        <f t="shared" si="12"/>
        <v>0</v>
      </c>
      <c r="AO12" s="163">
        <f t="shared" si="13"/>
        <v>0</v>
      </c>
      <c r="AP12" s="163">
        <f t="shared" si="7"/>
        <v>0</v>
      </c>
      <c r="AQ12" s="165">
        <f t="shared" ref="AQ12" si="22">AK12*3+AM12*1-AK25</f>
        <v>0</v>
      </c>
      <c r="AR12" s="101">
        <f>RANK(AS12,$AS$3:$AS$11)</f>
        <v>1</v>
      </c>
      <c r="AS12" s="2">
        <f t="shared" si="8"/>
        <v>0</v>
      </c>
      <c r="AU12" s="146" t="e">
        <f t="shared" si="16"/>
        <v>#DIV/0!</v>
      </c>
    </row>
    <row r="13" spans="2:56" s="2" customFormat="1" ht="13.5" customHeight="1"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 s="76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180" t="s">
        <v>108</v>
      </c>
      <c r="AJ13" s="33">
        <f>SUM(AJ3:AJ12)/2</f>
        <v>0</v>
      </c>
      <c r="AK13" s="33">
        <f>SUM(AK3:AK12)</f>
        <v>0</v>
      </c>
      <c r="AL13" s="33">
        <f t="shared" ref="AL13:AP13" si="23">SUM(AL3:AL12)</f>
        <v>0</v>
      </c>
      <c r="AM13" s="33">
        <f t="shared" si="23"/>
        <v>0</v>
      </c>
      <c r="AN13" s="33">
        <f t="shared" si="23"/>
        <v>0</v>
      </c>
      <c r="AO13" s="33">
        <f t="shared" si="23"/>
        <v>0</v>
      </c>
      <c r="AP13" s="33">
        <f t="shared" si="23"/>
        <v>0</v>
      </c>
      <c r="AQ13" s="199"/>
      <c r="AR13" s="199"/>
      <c r="AS13"/>
      <c r="AT13"/>
      <c r="AV13"/>
    </row>
    <row r="14" spans="2:56" s="2" customFormat="1" ht="2.1" customHeight="1"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 s="76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 s="180"/>
      <c r="AK14" s="199"/>
      <c r="AL14" s="199"/>
      <c r="AM14" s="199"/>
      <c r="AN14" s="199"/>
      <c r="AO14" s="199"/>
      <c r="AP14" s="199"/>
      <c r="AQ14" s="199"/>
      <c r="AR14" s="199"/>
      <c r="AS14"/>
      <c r="AT14"/>
      <c r="AV14"/>
    </row>
    <row r="15" spans="2:56" s="2" customFormat="1" ht="2.1" customHeight="1">
      <c r="E15" s="2" t="s">
        <v>109</v>
      </c>
      <c r="AM15" s="51"/>
    </row>
    <row r="16" spans="2:56" s="2" customFormat="1" ht="2.1" customHeight="1">
      <c r="E16" s="2">
        <f>E3</f>
        <v>0</v>
      </c>
      <c r="F16" s="2">
        <f t="shared" ref="F16:F25" si="24">H3</f>
        <v>0</v>
      </c>
      <c r="G16" s="2">
        <f t="shared" ref="G16:G25" si="25">K3</f>
        <v>0</v>
      </c>
      <c r="H16" s="2">
        <f t="shared" ref="H16:H25" si="26">N3</f>
        <v>0</v>
      </c>
      <c r="I16" s="2">
        <f t="shared" ref="I16:I25" si="27">Q3</f>
        <v>0</v>
      </c>
      <c r="J16" s="2">
        <f t="shared" ref="J16:J25" si="28">T3</f>
        <v>0</v>
      </c>
      <c r="K16" s="2">
        <f t="shared" ref="K16:K25" si="29">W3</f>
        <v>0</v>
      </c>
      <c r="L16" s="2">
        <f t="shared" ref="L16:L25" si="30">Z3</f>
        <v>0</v>
      </c>
      <c r="M16" s="2">
        <f t="shared" ref="M16:M25" si="31">AC3</f>
        <v>0</v>
      </c>
      <c r="N16" s="2">
        <f>AF3</f>
        <v>0</v>
      </c>
      <c r="P16" s="831">
        <f>COUNTIF(E16:N16,"③")*3+SUM(E16:N16)</f>
        <v>0</v>
      </c>
      <c r="Q16" s="831"/>
      <c r="T16" s="2">
        <f>G3</f>
        <v>0</v>
      </c>
      <c r="U16" s="2">
        <f t="shared" ref="U16:U25" si="32">J3</f>
        <v>0</v>
      </c>
      <c r="V16" s="2">
        <f t="shared" ref="V16:V25" si="33">M3</f>
        <v>0</v>
      </c>
      <c r="W16" s="2">
        <f t="shared" ref="W16:W25" si="34">P3</f>
        <v>0</v>
      </c>
      <c r="X16" s="2">
        <f t="shared" ref="X16:X25" si="35">S3</f>
        <v>0</v>
      </c>
      <c r="Y16" s="2">
        <f t="shared" ref="Y16:Y25" si="36">V3</f>
        <v>0</v>
      </c>
      <c r="Z16" s="2">
        <f t="shared" ref="Z16:Z25" si="37">Y3</f>
        <v>0</v>
      </c>
      <c r="AA16" s="2">
        <f t="shared" ref="AA16:AA25" si="38">AB3</f>
        <v>0</v>
      </c>
      <c r="AB16" s="2">
        <f t="shared" ref="AB16:AB25" si="39">AE3</f>
        <v>0</v>
      </c>
      <c r="AC16" s="2">
        <f>AH3</f>
        <v>0</v>
      </c>
      <c r="AE16" s="2">
        <f>COUNTIF(T16:AC16,"③")*3+SUM(T16:AC16)</f>
        <v>0</v>
      </c>
      <c r="AI16" s="182"/>
      <c r="AL16" s="182"/>
      <c r="AM16" s="2">
        <f>COUNTIF(T16:AC16,"③")</f>
        <v>0</v>
      </c>
    </row>
    <row r="17" spans="2:49" s="2" customFormat="1" ht="2.1" customHeight="1">
      <c r="E17" s="2" t="str">
        <f t="shared" ref="E17:E25" si="40">E4</f>
        <v/>
      </c>
      <c r="F17" s="2">
        <f t="shared" si="24"/>
        <v>0</v>
      </c>
      <c r="G17" s="2">
        <f t="shared" si="25"/>
        <v>0</v>
      </c>
      <c r="H17" s="2">
        <f t="shared" si="26"/>
        <v>0</v>
      </c>
      <c r="I17" s="2">
        <f t="shared" si="27"/>
        <v>0</v>
      </c>
      <c r="J17" s="2">
        <f t="shared" si="28"/>
        <v>0</v>
      </c>
      <c r="K17" s="2">
        <f t="shared" si="29"/>
        <v>0</v>
      </c>
      <c r="L17" s="2">
        <f t="shared" si="30"/>
        <v>0</v>
      </c>
      <c r="M17" s="2">
        <f t="shared" si="31"/>
        <v>0</v>
      </c>
      <c r="N17" s="2">
        <f t="shared" ref="N17:N25" si="41">AF4</f>
        <v>0</v>
      </c>
      <c r="P17" s="831">
        <f t="shared" ref="P17:P24" si="42">COUNTIF(E17:N17,"③")*3+SUM(E17:N17)</f>
        <v>0</v>
      </c>
      <c r="Q17" s="831"/>
      <c r="T17" s="2" t="str">
        <f t="shared" ref="T17:T25" si="43">G4</f>
        <v/>
      </c>
      <c r="U17" s="2">
        <f t="shared" si="32"/>
        <v>0</v>
      </c>
      <c r="V17" s="2">
        <f t="shared" si="33"/>
        <v>0</v>
      </c>
      <c r="W17" s="2">
        <f t="shared" si="34"/>
        <v>0</v>
      </c>
      <c r="X17" s="2">
        <f t="shared" si="35"/>
        <v>0</v>
      </c>
      <c r="Y17" s="2">
        <f t="shared" si="36"/>
        <v>0</v>
      </c>
      <c r="Z17" s="2">
        <f t="shared" si="37"/>
        <v>0</v>
      </c>
      <c r="AA17" s="2">
        <f t="shared" si="38"/>
        <v>0</v>
      </c>
      <c r="AB17" s="2">
        <f t="shared" si="39"/>
        <v>0</v>
      </c>
      <c r="AC17" s="2">
        <f t="shared" ref="AC17:AC25" si="44">AH4</f>
        <v>0</v>
      </c>
      <c r="AE17" s="2">
        <f t="shared" ref="AE17:AE24" si="45">COUNTIF(T17:AC17,"③")*3+SUM(T17:AC17)</f>
        <v>0</v>
      </c>
      <c r="AI17" s="182"/>
      <c r="AL17" s="182"/>
      <c r="AM17" s="2">
        <f t="shared" ref="AM17:AM25" si="46">COUNTIF(T17:AC17,"③")</f>
        <v>0</v>
      </c>
    </row>
    <row r="18" spans="2:49" s="2" customFormat="1" ht="2.1" customHeight="1">
      <c r="E18" s="2" t="str">
        <f t="shared" si="40"/>
        <v/>
      </c>
      <c r="F18" s="2" t="str">
        <f t="shared" si="24"/>
        <v/>
      </c>
      <c r="G18" s="2">
        <f t="shared" si="25"/>
        <v>0</v>
      </c>
      <c r="H18" s="2">
        <f t="shared" si="26"/>
        <v>0</v>
      </c>
      <c r="I18" s="2">
        <f t="shared" si="27"/>
        <v>0</v>
      </c>
      <c r="J18" s="2">
        <f t="shared" si="28"/>
        <v>0</v>
      </c>
      <c r="K18" s="2">
        <f t="shared" si="29"/>
        <v>0</v>
      </c>
      <c r="L18" s="2">
        <f t="shared" si="30"/>
        <v>0</v>
      </c>
      <c r="M18" s="2">
        <f t="shared" si="31"/>
        <v>0</v>
      </c>
      <c r="N18" s="2">
        <f t="shared" si="41"/>
        <v>0</v>
      </c>
      <c r="P18" s="831">
        <f t="shared" si="42"/>
        <v>0</v>
      </c>
      <c r="Q18" s="831"/>
      <c r="T18" s="2" t="str">
        <f t="shared" si="43"/>
        <v/>
      </c>
      <c r="U18" s="2" t="str">
        <f t="shared" si="32"/>
        <v/>
      </c>
      <c r="V18" s="2">
        <f t="shared" si="33"/>
        <v>0</v>
      </c>
      <c r="W18" s="2">
        <f t="shared" si="34"/>
        <v>0</v>
      </c>
      <c r="X18" s="2">
        <f t="shared" si="35"/>
        <v>0</v>
      </c>
      <c r="Y18" s="2">
        <f t="shared" si="36"/>
        <v>0</v>
      </c>
      <c r="Z18" s="2">
        <f t="shared" si="37"/>
        <v>0</v>
      </c>
      <c r="AA18" s="2">
        <f t="shared" si="38"/>
        <v>0</v>
      </c>
      <c r="AB18" s="2">
        <f t="shared" si="39"/>
        <v>0</v>
      </c>
      <c r="AC18" s="2">
        <f t="shared" si="44"/>
        <v>0</v>
      </c>
      <c r="AE18" s="2">
        <f t="shared" si="45"/>
        <v>0</v>
      </c>
      <c r="AI18" s="182"/>
      <c r="AL18" s="182"/>
      <c r="AM18" s="2">
        <f t="shared" si="46"/>
        <v>0</v>
      </c>
    </row>
    <row r="19" spans="2:49" s="2" customFormat="1" ht="2.1" customHeight="1">
      <c r="E19" s="2" t="str">
        <f t="shared" si="40"/>
        <v/>
      </c>
      <c r="F19" s="2" t="str">
        <f t="shared" si="24"/>
        <v/>
      </c>
      <c r="G19" s="2" t="str">
        <f t="shared" si="25"/>
        <v/>
      </c>
      <c r="H19" s="2">
        <f t="shared" si="26"/>
        <v>0</v>
      </c>
      <c r="I19" s="2">
        <f t="shared" si="27"/>
        <v>0</v>
      </c>
      <c r="J19" s="2">
        <f t="shared" si="28"/>
        <v>0</v>
      </c>
      <c r="K19" s="2">
        <f t="shared" si="29"/>
        <v>0</v>
      </c>
      <c r="L19" s="2">
        <f t="shared" si="30"/>
        <v>0</v>
      </c>
      <c r="M19" s="2">
        <f t="shared" si="31"/>
        <v>0</v>
      </c>
      <c r="N19" s="2">
        <f t="shared" si="41"/>
        <v>0</v>
      </c>
      <c r="P19" s="831">
        <f t="shared" si="42"/>
        <v>0</v>
      </c>
      <c r="Q19" s="831"/>
      <c r="T19" s="2" t="str">
        <f t="shared" si="43"/>
        <v/>
      </c>
      <c r="U19" s="2" t="str">
        <f t="shared" si="32"/>
        <v/>
      </c>
      <c r="V19" s="2" t="str">
        <f t="shared" si="33"/>
        <v/>
      </c>
      <c r="W19" s="2">
        <f t="shared" si="34"/>
        <v>0</v>
      </c>
      <c r="X19" s="2">
        <f t="shared" si="35"/>
        <v>0</v>
      </c>
      <c r="Y19" s="2">
        <f t="shared" si="36"/>
        <v>0</v>
      </c>
      <c r="Z19" s="2">
        <f t="shared" si="37"/>
        <v>0</v>
      </c>
      <c r="AA19" s="2">
        <f t="shared" si="38"/>
        <v>0</v>
      </c>
      <c r="AB19" s="2">
        <f t="shared" si="39"/>
        <v>0</v>
      </c>
      <c r="AC19" s="2">
        <f t="shared" si="44"/>
        <v>0</v>
      </c>
      <c r="AE19" s="2">
        <f t="shared" si="45"/>
        <v>0</v>
      </c>
      <c r="AI19" s="182"/>
      <c r="AL19" s="182"/>
      <c r="AM19" s="2">
        <f t="shared" si="46"/>
        <v>0</v>
      </c>
    </row>
    <row r="20" spans="2:49" s="2" customFormat="1" ht="2.1" customHeight="1">
      <c r="E20" s="2" t="str">
        <f t="shared" si="40"/>
        <v/>
      </c>
      <c r="F20" s="2" t="str">
        <f t="shared" si="24"/>
        <v/>
      </c>
      <c r="G20" s="2" t="str">
        <f t="shared" si="25"/>
        <v/>
      </c>
      <c r="H20" s="2" t="str">
        <f t="shared" si="26"/>
        <v/>
      </c>
      <c r="I20" s="2">
        <f t="shared" si="27"/>
        <v>0</v>
      </c>
      <c r="J20" s="2">
        <f t="shared" si="28"/>
        <v>0</v>
      </c>
      <c r="K20" s="2">
        <f t="shared" si="29"/>
        <v>0</v>
      </c>
      <c r="L20" s="2">
        <f t="shared" si="30"/>
        <v>0</v>
      </c>
      <c r="M20" s="2">
        <f t="shared" si="31"/>
        <v>0</v>
      </c>
      <c r="N20" s="2">
        <f t="shared" si="41"/>
        <v>0</v>
      </c>
      <c r="P20" s="831">
        <f t="shared" si="42"/>
        <v>0</v>
      </c>
      <c r="Q20" s="831"/>
      <c r="T20" s="2" t="str">
        <f t="shared" si="43"/>
        <v/>
      </c>
      <c r="U20" s="2" t="str">
        <f t="shared" si="32"/>
        <v/>
      </c>
      <c r="V20" s="2" t="str">
        <f t="shared" si="33"/>
        <v/>
      </c>
      <c r="W20" s="2" t="str">
        <f t="shared" si="34"/>
        <v/>
      </c>
      <c r="X20" s="2">
        <f t="shared" si="35"/>
        <v>0</v>
      </c>
      <c r="Y20" s="2">
        <f t="shared" si="36"/>
        <v>0</v>
      </c>
      <c r="Z20" s="2">
        <f t="shared" si="37"/>
        <v>0</v>
      </c>
      <c r="AA20" s="2">
        <f t="shared" si="38"/>
        <v>0</v>
      </c>
      <c r="AB20" s="2">
        <f t="shared" si="39"/>
        <v>0</v>
      </c>
      <c r="AC20" s="2">
        <f t="shared" si="44"/>
        <v>0</v>
      </c>
      <c r="AE20" s="2">
        <f t="shared" si="45"/>
        <v>0</v>
      </c>
      <c r="AI20" s="182"/>
      <c r="AL20" s="182"/>
      <c r="AM20" s="2">
        <f t="shared" si="46"/>
        <v>0</v>
      </c>
    </row>
    <row r="21" spans="2:49" s="2" customFormat="1" ht="2.1" customHeight="1">
      <c r="E21" s="2" t="str">
        <f t="shared" si="40"/>
        <v/>
      </c>
      <c r="F21" s="2" t="str">
        <f t="shared" si="24"/>
        <v/>
      </c>
      <c r="G21" s="2" t="str">
        <f t="shared" si="25"/>
        <v/>
      </c>
      <c r="H21" s="2" t="str">
        <f t="shared" si="26"/>
        <v/>
      </c>
      <c r="I21" s="2" t="str">
        <f t="shared" si="27"/>
        <v/>
      </c>
      <c r="J21" s="2">
        <f t="shared" si="28"/>
        <v>0</v>
      </c>
      <c r="K21" s="2">
        <f t="shared" si="29"/>
        <v>0</v>
      </c>
      <c r="L21" s="2">
        <f t="shared" si="30"/>
        <v>0</v>
      </c>
      <c r="M21" s="2">
        <f t="shared" si="31"/>
        <v>0</v>
      </c>
      <c r="N21" s="2">
        <f t="shared" si="41"/>
        <v>0</v>
      </c>
      <c r="P21" s="831">
        <f t="shared" si="42"/>
        <v>0</v>
      </c>
      <c r="Q21" s="831"/>
      <c r="T21" s="2" t="str">
        <f t="shared" si="43"/>
        <v/>
      </c>
      <c r="U21" s="2" t="str">
        <f t="shared" si="32"/>
        <v/>
      </c>
      <c r="V21" s="2" t="str">
        <f t="shared" si="33"/>
        <v/>
      </c>
      <c r="W21" s="2" t="str">
        <f t="shared" si="34"/>
        <v/>
      </c>
      <c r="X21" s="2" t="str">
        <f t="shared" si="35"/>
        <v/>
      </c>
      <c r="Y21" s="2">
        <f t="shared" si="36"/>
        <v>0</v>
      </c>
      <c r="Z21" s="2">
        <f t="shared" si="37"/>
        <v>0</v>
      </c>
      <c r="AA21" s="2">
        <f t="shared" si="38"/>
        <v>0</v>
      </c>
      <c r="AB21" s="2">
        <f t="shared" si="39"/>
        <v>0</v>
      </c>
      <c r="AC21" s="2">
        <f t="shared" si="44"/>
        <v>0</v>
      </c>
      <c r="AE21" s="2">
        <f t="shared" si="45"/>
        <v>0</v>
      </c>
      <c r="AI21" s="182"/>
      <c r="AL21" s="182"/>
      <c r="AM21" s="2">
        <f t="shared" si="46"/>
        <v>0</v>
      </c>
    </row>
    <row r="22" spans="2:49" s="2" customFormat="1" ht="2.1" customHeight="1">
      <c r="E22" s="2" t="str">
        <f t="shared" si="40"/>
        <v/>
      </c>
      <c r="F22" s="2" t="str">
        <f t="shared" si="24"/>
        <v/>
      </c>
      <c r="G22" s="2" t="str">
        <f t="shared" si="25"/>
        <v/>
      </c>
      <c r="H22" s="2" t="str">
        <f t="shared" si="26"/>
        <v/>
      </c>
      <c r="I22" s="2" t="str">
        <f t="shared" si="27"/>
        <v/>
      </c>
      <c r="J22" s="2" t="str">
        <f t="shared" si="28"/>
        <v/>
      </c>
      <c r="K22" s="2">
        <f t="shared" si="29"/>
        <v>0</v>
      </c>
      <c r="L22" s="2">
        <f t="shared" si="30"/>
        <v>0</v>
      </c>
      <c r="M22" s="2">
        <f t="shared" si="31"/>
        <v>0</v>
      </c>
      <c r="N22" s="2">
        <f t="shared" si="41"/>
        <v>0</v>
      </c>
      <c r="P22" s="831">
        <f t="shared" si="42"/>
        <v>0</v>
      </c>
      <c r="Q22" s="831"/>
      <c r="T22" s="2" t="str">
        <f t="shared" si="43"/>
        <v/>
      </c>
      <c r="U22" s="2" t="str">
        <f t="shared" si="32"/>
        <v/>
      </c>
      <c r="V22" s="2" t="str">
        <f t="shared" si="33"/>
        <v/>
      </c>
      <c r="W22" s="2" t="str">
        <f t="shared" si="34"/>
        <v/>
      </c>
      <c r="X22" s="2" t="str">
        <f t="shared" si="35"/>
        <v/>
      </c>
      <c r="Y22" s="2" t="str">
        <f t="shared" si="36"/>
        <v/>
      </c>
      <c r="Z22" s="2">
        <f t="shared" si="37"/>
        <v>0</v>
      </c>
      <c r="AA22" s="2">
        <f t="shared" si="38"/>
        <v>0</v>
      </c>
      <c r="AB22" s="2">
        <f t="shared" si="39"/>
        <v>0</v>
      </c>
      <c r="AC22" s="2">
        <f t="shared" si="44"/>
        <v>0</v>
      </c>
      <c r="AE22" s="2">
        <f t="shared" si="45"/>
        <v>0</v>
      </c>
      <c r="AI22" s="182"/>
      <c r="AL22" s="182"/>
      <c r="AM22" s="2">
        <f t="shared" si="46"/>
        <v>0</v>
      </c>
    </row>
    <row r="23" spans="2:49" ht="2.1" customHeight="1">
      <c r="E23" s="2" t="str">
        <f t="shared" si="40"/>
        <v/>
      </c>
      <c r="F23" s="2" t="str">
        <f t="shared" si="24"/>
        <v/>
      </c>
      <c r="G23" s="2" t="str">
        <f t="shared" si="25"/>
        <v/>
      </c>
      <c r="H23" s="2" t="str">
        <f t="shared" si="26"/>
        <v/>
      </c>
      <c r="I23" s="2" t="str">
        <f t="shared" si="27"/>
        <v/>
      </c>
      <c r="J23" s="2" t="str">
        <f t="shared" si="28"/>
        <v/>
      </c>
      <c r="K23" s="2" t="str">
        <f t="shared" si="29"/>
        <v/>
      </c>
      <c r="L23" s="2">
        <f t="shared" si="30"/>
        <v>0</v>
      </c>
      <c r="M23" s="2">
        <f t="shared" si="31"/>
        <v>0</v>
      </c>
      <c r="N23" s="2">
        <f t="shared" si="41"/>
        <v>0</v>
      </c>
      <c r="O23" s="2"/>
      <c r="P23" s="831">
        <f t="shared" si="42"/>
        <v>0</v>
      </c>
      <c r="Q23" s="831"/>
      <c r="R23" s="2"/>
      <c r="S23" s="2"/>
      <c r="T23" s="2" t="str">
        <f t="shared" si="43"/>
        <v/>
      </c>
      <c r="U23" s="2" t="str">
        <f t="shared" si="32"/>
        <v/>
      </c>
      <c r="V23" s="2" t="str">
        <f t="shared" si="33"/>
        <v/>
      </c>
      <c r="W23" s="2" t="str">
        <f t="shared" si="34"/>
        <v/>
      </c>
      <c r="X23" s="2" t="str">
        <f t="shared" si="35"/>
        <v/>
      </c>
      <c r="Y23" s="2" t="str">
        <f t="shared" si="36"/>
        <v/>
      </c>
      <c r="Z23" s="2" t="str">
        <f t="shared" si="37"/>
        <v/>
      </c>
      <c r="AA23" s="2">
        <f t="shared" si="38"/>
        <v>0</v>
      </c>
      <c r="AB23" s="2">
        <f t="shared" si="39"/>
        <v>0</v>
      </c>
      <c r="AC23" s="2">
        <f t="shared" si="44"/>
        <v>0</v>
      </c>
      <c r="AD23" s="2"/>
      <c r="AE23" s="2">
        <f t="shared" si="45"/>
        <v>0</v>
      </c>
      <c r="AF23" s="2"/>
      <c r="AG23" s="2"/>
      <c r="AH23" s="2"/>
      <c r="AI23" s="182"/>
      <c r="AJ23" s="2"/>
      <c r="AK23" s="2"/>
      <c r="AL23" s="182"/>
      <c r="AM23" s="2">
        <f t="shared" si="46"/>
        <v>0</v>
      </c>
      <c r="AN23" s="2"/>
      <c r="AO23" s="2"/>
      <c r="AP23" s="2"/>
      <c r="AQ23" s="2"/>
      <c r="AR23" s="2"/>
      <c r="AS23" s="2"/>
      <c r="AT23" s="2"/>
      <c r="AU23" s="2"/>
      <c r="AV23" s="2"/>
    </row>
    <row r="24" spans="2:49" ht="2.1" customHeight="1">
      <c r="E24" s="2" t="str">
        <f t="shared" si="40"/>
        <v/>
      </c>
      <c r="F24" s="2" t="str">
        <f t="shared" si="24"/>
        <v/>
      </c>
      <c r="G24" s="2" t="str">
        <f t="shared" si="25"/>
        <v/>
      </c>
      <c r="H24" s="2" t="str">
        <f t="shared" si="26"/>
        <v/>
      </c>
      <c r="I24" s="2" t="str">
        <f t="shared" si="27"/>
        <v/>
      </c>
      <c r="J24" s="2" t="str">
        <f t="shared" si="28"/>
        <v/>
      </c>
      <c r="K24" s="2" t="str">
        <f t="shared" si="29"/>
        <v/>
      </c>
      <c r="L24" s="2" t="str">
        <f t="shared" si="30"/>
        <v/>
      </c>
      <c r="M24" s="2">
        <f t="shared" si="31"/>
        <v>0</v>
      </c>
      <c r="N24" s="2">
        <f t="shared" si="41"/>
        <v>0</v>
      </c>
      <c r="O24" s="2"/>
      <c r="P24" s="831">
        <f t="shared" si="42"/>
        <v>0</v>
      </c>
      <c r="Q24" s="831"/>
      <c r="R24" s="2"/>
      <c r="S24" s="2"/>
      <c r="T24" s="2" t="str">
        <f t="shared" si="43"/>
        <v/>
      </c>
      <c r="U24" s="2" t="str">
        <f t="shared" si="32"/>
        <v/>
      </c>
      <c r="V24" s="2" t="str">
        <f t="shared" si="33"/>
        <v/>
      </c>
      <c r="W24" s="2" t="str">
        <f t="shared" si="34"/>
        <v/>
      </c>
      <c r="X24" s="2" t="str">
        <f t="shared" si="35"/>
        <v/>
      </c>
      <c r="Y24" s="2" t="str">
        <f t="shared" si="36"/>
        <v/>
      </c>
      <c r="Z24" s="2" t="str">
        <f t="shared" si="37"/>
        <v/>
      </c>
      <c r="AA24" s="2" t="str">
        <f t="shared" si="38"/>
        <v/>
      </c>
      <c r="AB24" s="2">
        <f t="shared" si="39"/>
        <v>0</v>
      </c>
      <c r="AC24" s="2">
        <f t="shared" si="44"/>
        <v>0</v>
      </c>
      <c r="AD24" s="2"/>
      <c r="AE24" s="2">
        <f t="shared" si="45"/>
        <v>0</v>
      </c>
      <c r="AF24" s="2"/>
      <c r="AG24" s="2"/>
      <c r="AH24" s="2"/>
      <c r="AI24" s="182"/>
      <c r="AJ24" s="2"/>
      <c r="AK24" s="2"/>
      <c r="AL24" s="200"/>
      <c r="AM24" s="2">
        <f t="shared" si="46"/>
        <v>0</v>
      </c>
      <c r="AN24" s="2"/>
      <c r="AO24" s="2"/>
      <c r="AP24" s="2"/>
      <c r="AQ24" s="2"/>
      <c r="AR24" s="2"/>
      <c r="AS24" s="2"/>
      <c r="AT24" s="2"/>
      <c r="AU24" s="2"/>
      <c r="AV24" s="2"/>
    </row>
    <row r="25" spans="2:49" ht="2.1" customHeight="1">
      <c r="E25" s="2" t="str">
        <f t="shared" si="40"/>
        <v/>
      </c>
      <c r="F25" s="2" t="str">
        <f t="shared" si="24"/>
        <v/>
      </c>
      <c r="G25" s="2" t="str">
        <f t="shared" si="25"/>
        <v/>
      </c>
      <c r="H25" s="2" t="str">
        <f t="shared" si="26"/>
        <v/>
      </c>
      <c r="I25" s="2" t="str">
        <f t="shared" si="27"/>
        <v/>
      </c>
      <c r="J25" s="2" t="str">
        <f t="shared" si="28"/>
        <v/>
      </c>
      <c r="K25" s="2" t="str">
        <f t="shared" si="29"/>
        <v/>
      </c>
      <c r="L25" s="2" t="str">
        <f t="shared" si="30"/>
        <v/>
      </c>
      <c r="M25" s="2" t="str">
        <f t="shared" si="31"/>
        <v/>
      </c>
      <c r="N25" s="2">
        <f t="shared" si="41"/>
        <v>0</v>
      </c>
      <c r="O25" s="2"/>
      <c r="P25" s="831">
        <f>COUNTIF(E25:N25,"③")*3+SUM(E25:N25)</f>
        <v>0</v>
      </c>
      <c r="Q25" s="831"/>
      <c r="R25" s="2"/>
      <c r="S25" s="2"/>
      <c r="T25" s="2" t="str">
        <f t="shared" si="43"/>
        <v/>
      </c>
      <c r="U25" s="2" t="str">
        <f t="shared" si="32"/>
        <v/>
      </c>
      <c r="V25" s="2" t="str">
        <f t="shared" si="33"/>
        <v/>
      </c>
      <c r="W25" s="2" t="str">
        <f t="shared" si="34"/>
        <v/>
      </c>
      <c r="X25" s="2" t="str">
        <f t="shared" si="35"/>
        <v/>
      </c>
      <c r="Y25" s="2" t="str">
        <f t="shared" si="36"/>
        <v/>
      </c>
      <c r="Z25" s="2" t="str">
        <f t="shared" si="37"/>
        <v/>
      </c>
      <c r="AA25" s="2" t="str">
        <f t="shared" si="38"/>
        <v/>
      </c>
      <c r="AB25" s="2" t="str">
        <f t="shared" si="39"/>
        <v/>
      </c>
      <c r="AC25" s="2">
        <f t="shared" si="44"/>
        <v>0</v>
      </c>
      <c r="AD25" s="2"/>
      <c r="AE25" s="2">
        <f>COUNTIF(T25:AC25,"③")*3+SUM(T25:AC25)</f>
        <v>0</v>
      </c>
      <c r="AF25" s="2"/>
      <c r="AG25" s="2"/>
      <c r="AH25" s="2"/>
      <c r="AI25" s="182"/>
      <c r="AJ25" s="2"/>
      <c r="AK25" s="2"/>
      <c r="AL25" s="200"/>
      <c r="AM25" s="2">
        <f t="shared" si="46"/>
        <v>0</v>
      </c>
      <c r="AN25" s="2"/>
      <c r="AO25" s="2"/>
      <c r="AP25" s="2"/>
      <c r="AQ25" s="2"/>
      <c r="AR25" s="2"/>
      <c r="AS25" s="2"/>
      <c r="AT25" s="2"/>
      <c r="AU25" s="2"/>
      <c r="AV25" s="2"/>
    </row>
    <row r="26" spans="2:49" ht="2.1" customHeight="1">
      <c r="AI26" s="182"/>
    </row>
    <row r="27" spans="2:49" ht="2.1" customHeight="1">
      <c r="AI27" s="182"/>
    </row>
    <row r="28" spans="2:49" s="77" customFormat="1" ht="15" customHeight="1">
      <c r="F28" s="152" t="s">
        <v>429</v>
      </c>
      <c r="N28" s="153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201"/>
      <c r="AJ28" s="202"/>
      <c r="AK28" s="67"/>
      <c r="AL28" s="67"/>
      <c r="AR28" s="203"/>
    </row>
    <row r="29" spans="2:49" ht="25.8" thickBot="1">
      <c r="B29" s="1007"/>
      <c r="C29" s="1007"/>
      <c r="D29" s="1008"/>
      <c r="E29" s="1009"/>
      <c r="F29" s="1010"/>
      <c r="G29" s="1011"/>
      <c r="H29" s="1012"/>
      <c r="I29" s="1013"/>
      <c r="J29" s="1014"/>
      <c r="K29" s="1015"/>
      <c r="L29" s="1016"/>
      <c r="M29" s="1017"/>
      <c r="N29" s="1012"/>
      <c r="O29" s="1013"/>
      <c r="P29" s="1014"/>
      <c r="Q29" s="1012"/>
      <c r="R29" s="1013"/>
      <c r="S29" s="1014"/>
      <c r="T29" s="1012"/>
      <c r="U29" s="1013"/>
      <c r="V29" s="1014"/>
      <c r="W29" s="1012"/>
      <c r="X29" s="1013"/>
      <c r="Y29" s="1014"/>
      <c r="Z29" s="1015"/>
      <c r="AA29" s="1016"/>
      <c r="AB29" s="1017"/>
      <c r="AC29" s="1009"/>
      <c r="AD29" s="1010"/>
      <c r="AE29" s="1011"/>
      <c r="AF29" s="1015"/>
      <c r="AG29" s="1016"/>
      <c r="AH29" s="1017"/>
      <c r="AI29" s="155" t="s">
        <v>425</v>
      </c>
      <c r="AJ29" s="207" t="s">
        <v>88</v>
      </c>
      <c r="AK29" s="207" t="s">
        <v>89</v>
      </c>
      <c r="AL29" s="207" t="s">
        <v>90</v>
      </c>
      <c r="AM29" s="207" t="s">
        <v>91</v>
      </c>
      <c r="AN29" s="208" t="s">
        <v>92</v>
      </c>
      <c r="AO29" s="208" t="s">
        <v>93</v>
      </c>
      <c r="AP29" s="208" t="s">
        <v>94</v>
      </c>
      <c r="AQ29" s="208" t="s">
        <v>95</v>
      </c>
      <c r="AR29" s="209" t="s">
        <v>96</v>
      </c>
      <c r="AS29" s="75" t="s">
        <v>115</v>
      </c>
    </row>
    <row r="30" spans="2:49" ht="13.8" hidden="1" thickTop="1">
      <c r="B30" s="210"/>
      <c r="C30" s="211"/>
      <c r="D30" s="212"/>
      <c r="E30" s="213"/>
      <c r="F30" s="214" t="str">
        <f>IF(E30="","-",IF(E30&gt;G30,"○",IF(E30&lt;G30,"●","△")))</f>
        <v>-</v>
      </c>
      <c r="G30" s="170"/>
      <c r="H30" s="56"/>
      <c r="I30" s="214" t="str">
        <f>IF(H30="","-",IF(H30&gt;J30,"○",IF(H30&lt;J30,"●","△")))</f>
        <v>-</v>
      </c>
      <c r="J30" s="56"/>
      <c r="K30" s="169"/>
      <c r="L30" s="214" t="str">
        <f>IF(K30="","-",IF(K30&gt;M30,"○",IF(K30&lt;M30,"●","△")))</f>
        <v>-</v>
      </c>
      <c r="M30" s="170"/>
      <c r="N30" s="56"/>
      <c r="O30" s="214" t="str">
        <f>IF(N30="","-",IF(N30&gt;P30,"○",IF(N30&lt;P30,"●","△")))</f>
        <v>-</v>
      </c>
      <c r="P30" s="56"/>
      <c r="Q30" s="169"/>
      <c r="R30" s="214" t="str">
        <f>IF(Q30="","-",IF(Q30&gt;S30,"○",IF(Q30&lt;S30,"●","△")))</f>
        <v>-</v>
      </c>
      <c r="S30" s="170"/>
      <c r="T30" s="56"/>
      <c r="U30" s="214" t="str">
        <f t="shared" ref="U30:U35" si="47">IF(T30="","-",IF(T30&gt;V30,"○",IF(T30&lt;V30,"●","△")))</f>
        <v>-</v>
      </c>
      <c r="V30" s="56"/>
      <c r="W30" s="169"/>
      <c r="X30" s="214" t="str">
        <f t="shared" ref="X30:X36" si="48">IF(W30="","-",IF(W30&gt;Y30,"○",IF(W30&lt;Y30,"●","△")))</f>
        <v>-</v>
      </c>
      <c r="Y30" s="170"/>
      <c r="Z30" s="56"/>
      <c r="AA30" s="214" t="str">
        <f t="shared" ref="AA30:AA37" si="49">IF(Z30="","-",IF(Z30&gt;AB30,"○",IF(Z30&lt;AB30,"●","△")))</f>
        <v>-</v>
      </c>
      <c r="AB30" s="56"/>
      <c r="AC30" s="169"/>
      <c r="AD30" s="214" t="str">
        <f t="shared" ref="AD30:AD38" si="50">IF(AC30="","-",IF(AC30&gt;AE30,"○",IF(AC30&lt;AE30,"●","△")))</f>
        <v>-</v>
      </c>
      <c r="AE30" s="170"/>
      <c r="AF30" s="32"/>
      <c r="AG30" s="214" t="str">
        <f t="shared" ref="AG30:AG39" si="51">IF(AF30="","-",IF(AF30&gt;AH30,"○",IF(AF30&lt;AH30,"●","△")))</f>
        <v>-</v>
      </c>
      <c r="AH30" s="32"/>
      <c r="AI30" s="215" t="s">
        <v>112</v>
      </c>
      <c r="AJ30" s="216">
        <f>(22-COUNTBLANK(B30:AH30))/2</f>
        <v>-0.5</v>
      </c>
      <c r="AK30" s="216">
        <v>0</v>
      </c>
      <c r="AL30" s="216">
        <f>COUNTIF(B30:AH30,"●")</f>
        <v>0</v>
      </c>
      <c r="AM30" s="216">
        <v>0</v>
      </c>
      <c r="AN30" s="164">
        <v>0</v>
      </c>
      <c r="AO30" s="216">
        <f t="shared" ref="AO30:AO40" si="52">AD44</f>
        <v>0</v>
      </c>
      <c r="AP30" s="216">
        <f t="shared" ref="AP30:AP40" si="53">AN30-AO30</f>
        <v>0</v>
      </c>
      <c r="AQ30" s="217">
        <v>0</v>
      </c>
      <c r="AR30" s="140">
        <v>0</v>
      </c>
      <c r="AS30" s="2">
        <f t="shared" ref="AS30:AS40" si="54">AQ30*10000+AP30*100+AN30</f>
        <v>0</v>
      </c>
      <c r="AT30" s="2"/>
      <c r="AU30" s="146">
        <f>AQ30/AJ30</f>
        <v>0</v>
      </c>
      <c r="AV30" s="182"/>
      <c r="AW30" s="182"/>
    </row>
    <row r="31" spans="2:49" ht="13.8" thickTop="1">
      <c r="B31" s="56"/>
      <c r="C31" s="214"/>
      <c r="D31" s="56"/>
      <c r="E31" s="218"/>
      <c r="F31" s="219" t="s">
        <v>97</v>
      </c>
      <c r="G31" s="220"/>
      <c r="H31" s="69"/>
      <c r="I31" s="186" t="str">
        <f>IF(H31="","-",IF(H31&gt;J31,"○",IF(H31&lt;J31,"●","△")))</f>
        <v>-</v>
      </c>
      <c r="J31" s="69"/>
      <c r="K31" s="68"/>
      <c r="L31" s="186" t="str">
        <f>IF(K31="","-",IF(K31&gt;M31,"○",IF(K31&lt;M31,"●","△")))</f>
        <v>-</v>
      </c>
      <c r="M31" s="221"/>
      <c r="N31" s="69"/>
      <c r="O31" s="186" t="str">
        <f>IF(N31="","-",IF(N31&gt;P31,"○",IF(N31&lt;P31,"●","△")))</f>
        <v>-</v>
      </c>
      <c r="P31" s="69"/>
      <c r="Q31" s="68"/>
      <c r="R31" s="186" t="str">
        <f>IF(Q31="","-",IF(Q31&gt;S31,"○",IF(Q31&lt;S31,"●","△")))</f>
        <v>-</v>
      </c>
      <c r="S31" s="70"/>
      <c r="T31" s="69"/>
      <c r="U31" s="186" t="str">
        <f t="shared" si="47"/>
        <v>-</v>
      </c>
      <c r="V31" s="69"/>
      <c r="W31" s="68"/>
      <c r="X31" s="186" t="str">
        <f t="shared" si="48"/>
        <v>-</v>
      </c>
      <c r="Y31" s="70"/>
      <c r="Z31" s="69"/>
      <c r="AA31" s="186" t="str">
        <f t="shared" si="49"/>
        <v>-</v>
      </c>
      <c r="AB31" s="69"/>
      <c r="AC31" s="68"/>
      <c r="AD31" s="186" t="str">
        <f t="shared" si="50"/>
        <v>-</v>
      </c>
      <c r="AE31" s="70"/>
      <c r="AF31" s="104"/>
      <c r="AG31" s="186" t="str">
        <f t="shared" si="51"/>
        <v>-</v>
      </c>
      <c r="AH31" s="104"/>
      <c r="AI31" s="74"/>
      <c r="AJ31" s="163">
        <v>0</v>
      </c>
      <c r="AK31" s="163">
        <v>0</v>
      </c>
      <c r="AL31" s="163">
        <v>0</v>
      </c>
      <c r="AM31" s="163">
        <v>0</v>
      </c>
      <c r="AN31" s="163">
        <v>0</v>
      </c>
      <c r="AO31" s="163">
        <v>0</v>
      </c>
      <c r="AP31" s="163">
        <f t="shared" si="53"/>
        <v>0</v>
      </c>
      <c r="AQ31" s="165">
        <v>0</v>
      </c>
      <c r="AR31" s="101"/>
      <c r="AS31" s="2">
        <f t="shared" si="54"/>
        <v>0</v>
      </c>
      <c r="AT31" s="2"/>
      <c r="AU31" s="146" t="e">
        <f t="shared" ref="AU31:AU40" si="55">AQ31/AJ31</f>
        <v>#DIV/0!</v>
      </c>
      <c r="AV31" s="182"/>
      <c r="AW31" s="182"/>
    </row>
    <row r="32" spans="2:49">
      <c r="B32" s="56"/>
      <c r="C32" s="214"/>
      <c r="D32" s="56"/>
      <c r="E32" s="222" t="str">
        <f>IF(J31="","",J31)</f>
        <v/>
      </c>
      <c r="F32" s="186" t="str">
        <f t="shared" ref="F32:F40" si="56">IF(E32="","-",IF(E32&gt;G32,"○",IF(E32&lt;G32,"●","△")))</f>
        <v>-</v>
      </c>
      <c r="G32" s="70" t="str">
        <f>IF(H31="","",H31)</f>
        <v/>
      </c>
      <c r="H32" s="168"/>
      <c r="I32" s="160" t="s">
        <v>97</v>
      </c>
      <c r="J32" s="168"/>
      <c r="K32" s="169"/>
      <c r="L32" s="186" t="str">
        <f>IF(K32="","-",IF(K32&gt;M32,"○",IF(K32&lt;M32,"●","△")))</f>
        <v>-</v>
      </c>
      <c r="M32" s="223"/>
      <c r="N32" s="56"/>
      <c r="O32" s="186" t="str">
        <f>IF(N32="","-",IF(N32&gt;P32,"○",IF(N32&lt;P32,"●","△")))</f>
        <v>-</v>
      </c>
      <c r="P32" s="56"/>
      <c r="Q32" s="169"/>
      <c r="R32" s="186" t="str">
        <f>IF(Q32="","-",IF(Q32&gt;S32,"○",IF(Q32&lt;S32,"●","△")))</f>
        <v>-</v>
      </c>
      <c r="S32" s="170"/>
      <c r="T32" s="56"/>
      <c r="U32" s="186" t="str">
        <f t="shared" si="47"/>
        <v>-</v>
      </c>
      <c r="V32" s="56"/>
      <c r="W32" s="169"/>
      <c r="X32" s="186" t="str">
        <f t="shared" si="48"/>
        <v>-</v>
      </c>
      <c r="Y32" s="170"/>
      <c r="Z32" s="56"/>
      <c r="AA32" s="186" t="str">
        <f t="shared" si="49"/>
        <v>-</v>
      </c>
      <c r="AB32" s="56"/>
      <c r="AC32" s="169"/>
      <c r="AD32" s="186" t="str">
        <f t="shared" si="50"/>
        <v>-</v>
      </c>
      <c r="AE32" s="170"/>
      <c r="AF32" s="32"/>
      <c r="AG32" s="186" t="str">
        <f t="shared" si="51"/>
        <v>-</v>
      </c>
      <c r="AH32" s="32"/>
      <c r="AI32" s="74"/>
      <c r="AJ32" s="163">
        <v>0</v>
      </c>
      <c r="AK32" s="163">
        <v>0</v>
      </c>
      <c r="AL32" s="163">
        <v>0</v>
      </c>
      <c r="AM32" s="163">
        <v>0</v>
      </c>
      <c r="AN32" s="163">
        <v>0</v>
      </c>
      <c r="AO32" s="163">
        <v>0</v>
      </c>
      <c r="AP32" s="163">
        <f t="shared" si="53"/>
        <v>0</v>
      </c>
      <c r="AQ32" s="165">
        <v>0</v>
      </c>
      <c r="AR32" s="224"/>
      <c r="AS32" s="2">
        <f t="shared" si="54"/>
        <v>0</v>
      </c>
      <c r="AT32" s="2"/>
      <c r="AU32" s="146" t="e">
        <f t="shared" si="55"/>
        <v>#DIV/0!</v>
      </c>
      <c r="AV32" s="182"/>
      <c r="AW32" s="182"/>
    </row>
    <row r="33" spans="1:54" ht="13.8" thickBot="1">
      <c r="B33" s="56"/>
      <c r="C33" s="214"/>
      <c r="D33" s="56"/>
      <c r="E33" s="225" t="str">
        <f>IF(M31="","",M31)</f>
        <v/>
      </c>
      <c r="F33" s="226" t="str">
        <f t="shared" si="56"/>
        <v>-</v>
      </c>
      <c r="G33" s="206" t="str">
        <f>IF(K31="","",K31)</f>
        <v/>
      </c>
      <c r="H33" s="205" t="str">
        <f>IF(M32="","",M32)</f>
        <v/>
      </c>
      <c r="I33" s="226" t="str">
        <f t="shared" ref="I33:I40" si="57">IF(H33="","-",IF(H33&gt;J33,"○",IF(H33&lt;J33,"●","△")))</f>
        <v>-</v>
      </c>
      <c r="J33" s="205" t="str">
        <f>IF(K32="","",K32)</f>
        <v/>
      </c>
      <c r="K33" s="227"/>
      <c r="L33" s="228" t="s">
        <v>97</v>
      </c>
      <c r="M33" s="229"/>
      <c r="N33" s="205"/>
      <c r="O33" s="226" t="str">
        <f>IF(N33="","-",IF(N33&gt;P33,"○",IF(N33&lt;P33,"●","△")))</f>
        <v>-</v>
      </c>
      <c r="P33" s="205"/>
      <c r="Q33" s="204"/>
      <c r="R33" s="226" t="str">
        <f>IF(Q33="","-",IF(Q33&gt;S33,"○",IF(Q33&lt;S33,"●","△")))</f>
        <v>-</v>
      </c>
      <c r="S33" s="206"/>
      <c r="T33" s="205"/>
      <c r="U33" s="226" t="str">
        <f t="shared" si="47"/>
        <v>-</v>
      </c>
      <c r="V33" s="205"/>
      <c r="W33" s="204"/>
      <c r="X33" s="226" t="str">
        <f t="shared" si="48"/>
        <v>-</v>
      </c>
      <c r="Y33" s="206"/>
      <c r="Z33" s="205"/>
      <c r="AA33" s="226" t="str">
        <f t="shared" si="49"/>
        <v>-</v>
      </c>
      <c r="AB33" s="205"/>
      <c r="AC33" s="204"/>
      <c r="AD33" s="226" t="str">
        <f t="shared" si="50"/>
        <v>-</v>
      </c>
      <c r="AE33" s="206"/>
      <c r="AF33" s="230"/>
      <c r="AG33" s="226" t="str">
        <f t="shared" si="51"/>
        <v>-</v>
      </c>
      <c r="AH33" s="230"/>
      <c r="AI33" s="231"/>
      <c r="AJ33" s="232">
        <v>0</v>
      </c>
      <c r="AK33" s="232">
        <v>0</v>
      </c>
      <c r="AL33" s="232">
        <v>0</v>
      </c>
      <c r="AM33" s="232">
        <v>0</v>
      </c>
      <c r="AN33" s="232">
        <v>0</v>
      </c>
      <c r="AO33" s="232">
        <v>0</v>
      </c>
      <c r="AP33" s="232">
        <f t="shared" si="53"/>
        <v>0</v>
      </c>
      <c r="AQ33" s="233">
        <v>0</v>
      </c>
      <c r="AR33" s="234"/>
      <c r="AS33" s="2">
        <f t="shared" si="54"/>
        <v>0</v>
      </c>
      <c r="AT33" s="2"/>
      <c r="AU33" s="146" t="e">
        <f t="shared" si="55"/>
        <v>#DIV/0!</v>
      </c>
      <c r="AV33" s="182"/>
      <c r="AW33" s="182"/>
    </row>
    <row r="34" spans="1:54" ht="13.8" thickTop="1">
      <c r="B34" s="56"/>
      <c r="C34" s="214"/>
      <c r="D34" s="170"/>
      <c r="E34" s="235" t="str">
        <f>IF(P31="","",P31)</f>
        <v/>
      </c>
      <c r="F34" s="214" t="str">
        <f t="shared" si="56"/>
        <v>-</v>
      </c>
      <c r="G34" s="236" t="str">
        <f>IF(N31="","",N31)</f>
        <v/>
      </c>
      <c r="H34" s="237" t="str">
        <f>IF(P32="","",P32)</f>
        <v/>
      </c>
      <c r="I34" s="214" t="str">
        <f t="shared" si="57"/>
        <v>-</v>
      </c>
      <c r="J34" s="237" t="str">
        <f>IF(N32="","",N32)</f>
        <v/>
      </c>
      <c r="K34" s="235" t="str">
        <f>IF(P33="","",P33)</f>
        <v/>
      </c>
      <c r="L34" s="214" t="str">
        <f t="shared" ref="L34:L40" si="58">IF(K34="","-",IF(K34&gt;M34,"○",IF(K34&lt;M34,"●","△")))</f>
        <v>-</v>
      </c>
      <c r="M34" s="237" t="str">
        <f>IF(N33="","",N33)</f>
        <v/>
      </c>
      <c r="N34" s="238"/>
      <c r="O34" s="239" t="s">
        <v>97</v>
      </c>
      <c r="P34" s="240"/>
      <c r="Q34" s="241"/>
      <c r="R34" s="242" t="str">
        <f>IF(Q34="","-",IF(Q34&gt;S34,"○",IF(Q34&lt;S34,"●","△")))</f>
        <v>-</v>
      </c>
      <c r="S34" s="243"/>
      <c r="T34" s="244"/>
      <c r="U34" s="242" t="str">
        <f t="shared" si="47"/>
        <v>-</v>
      </c>
      <c r="V34" s="245"/>
      <c r="W34" s="237"/>
      <c r="X34" s="214" t="str">
        <f t="shared" si="48"/>
        <v>-</v>
      </c>
      <c r="Y34" s="236"/>
      <c r="Z34" s="237"/>
      <c r="AA34" s="214" t="str">
        <f t="shared" si="49"/>
        <v>-</v>
      </c>
      <c r="AB34" s="237"/>
      <c r="AC34" s="235"/>
      <c r="AD34" s="214" t="str">
        <f t="shared" si="50"/>
        <v>-</v>
      </c>
      <c r="AE34" s="236"/>
      <c r="AF34" s="246"/>
      <c r="AG34" s="214" t="str">
        <f t="shared" si="51"/>
        <v>-</v>
      </c>
      <c r="AH34" s="246"/>
      <c r="AI34" s="215"/>
      <c r="AJ34" s="216">
        <v>0</v>
      </c>
      <c r="AK34" s="216">
        <v>0</v>
      </c>
      <c r="AL34" s="216">
        <v>0</v>
      </c>
      <c r="AM34" s="216">
        <v>0</v>
      </c>
      <c r="AN34" s="216">
        <v>0</v>
      </c>
      <c r="AO34" s="216">
        <v>0</v>
      </c>
      <c r="AP34" s="216">
        <f t="shared" si="53"/>
        <v>0</v>
      </c>
      <c r="AQ34" s="217">
        <v>0</v>
      </c>
      <c r="AR34" s="140"/>
      <c r="AS34" s="2">
        <f t="shared" si="54"/>
        <v>0</v>
      </c>
      <c r="AT34" s="2"/>
      <c r="AU34" s="146" t="e">
        <f t="shared" si="55"/>
        <v>#DIV/0!</v>
      </c>
      <c r="AV34" s="182"/>
      <c r="AW34" s="182"/>
    </row>
    <row r="35" spans="1:54">
      <c r="B35" s="56"/>
      <c r="C35" s="214"/>
      <c r="D35" s="170"/>
      <c r="E35" s="169" t="str">
        <f>IF(S31="","",S31)</f>
        <v/>
      </c>
      <c r="F35" s="186" t="str">
        <f t="shared" si="56"/>
        <v>-</v>
      </c>
      <c r="G35" s="170" t="str">
        <f>IF(Q31="","",Q31)</f>
        <v/>
      </c>
      <c r="H35" s="56" t="str">
        <f>IF(S32="","",S32)</f>
        <v/>
      </c>
      <c r="I35" s="186" t="str">
        <f t="shared" si="57"/>
        <v>-</v>
      </c>
      <c r="J35" s="56" t="str">
        <f>IF(Q32="","",Q32)</f>
        <v/>
      </c>
      <c r="K35" s="169" t="str">
        <f>IF(S33="","",S33)</f>
        <v/>
      </c>
      <c r="L35" s="186" t="str">
        <f t="shared" si="58"/>
        <v>-</v>
      </c>
      <c r="M35" s="56" t="str">
        <f>IF(Q33="","",Q33)</f>
        <v/>
      </c>
      <c r="N35" s="247" t="str">
        <f>IF(S34="","",S34)</f>
        <v/>
      </c>
      <c r="O35" s="186" t="str">
        <f t="shared" ref="O35:O40" si="59">IF(N35="","-",IF(N35&gt;P35,"○",IF(N35&lt;P35,"●","△")))</f>
        <v>-</v>
      </c>
      <c r="P35" s="56" t="str">
        <f>IF(Q34="","",Q34)</f>
        <v/>
      </c>
      <c r="Q35" s="174"/>
      <c r="R35" s="160" t="s">
        <v>97</v>
      </c>
      <c r="S35" s="175"/>
      <c r="T35" s="56"/>
      <c r="U35" s="186" t="str">
        <f t="shared" si="47"/>
        <v>-</v>
      </c>
      <c r="V35" s="223"/>
      <c r="W35" s="56"/>
      <c r="X35" s="186" t="str">
        <f t="shared" si="48"/>
        <v>-</v>
      </c>
      <c r="Y35" s="170"/>
      <c r="Z35" s="56"/>
      <c r="AA35" s="186" t="str">
        <f t="shared" si="49"/>
        <v>-</v>
      </c>
      <c r="AB35" s="56"/>
      <c r="AC35" s="169"/>
      <c r="AD35" s="186" t="str">
        <f t="shared" si="50"/>
        <v>-</v>
      </c>
      <c r="AE35" s="170"/>
      <c r="AF35" s="32"/>
      <c r="AG35" s="186" t="str">
        <f t="shared" si="51"/>
        <v>-</v>
      </c>
      <c r="AH35" s="32"/>
      <c r="AI35" s="74"/>
      <c r="AJ35" s="163">
        <v>0</v>
      </c>
      <c r="AK35" s="163">
        <v>0</v>
      </c>
      <c r="AL35" s="163">
        <v>0</v>
      </c>
      <c r="AM35" s="163">
        <v>0</v>
      </c>
      <c r="AN35" s="163">
        <v>0</v>
      </c>
      <c r="AO35" s="163">
        <v>0</v>
      </c>
      <c r="AP35" s="163">
        <f t="shared" si="53"/>
        <v>0</v>
      </c>
      <c r="AQ35" s="165">
        <v>0</v>
      </c>
      <c r="AR35" s="101"/>
      <c r="AS35" s="2">
        <f t="shared" si="54"/>
        <v>0</v>
      </c>
      <c r="AT35" s="2"/>
      <c r="AU35" s="146" t="e">
        <f t="shared" si="55"/>
        <v>#DIV/0!</v>
      </c>
      <c r="AV35" s="150"/>
      <c r="AW35" s="182"/>
    </row>
    <row r="36" spans="1:54" ht="13.8" thickBot="1">
      <c r="B36" s="56"/>
      <c r="C36" s="214"/>
      <c r="D36" s="56"/>
      <c r="E36" s="204" t="str">
        <f>IF(V31="","",V31)</f>
        <v/>
      </c>
      <c r="F36" s="226" t="str">
        <f t="shared" si="56"/>
        <v>-</v>
      </c>
      <c r="G36" s="206" t="str">
        <f>IF(T31="","",T31)</f>
        <v/>
      </c>
      <c r="H36" s="205" t="str">
        <f>IF(V32="","",V32)</f>
        <v/>
      </c>
      <c r="I36" s="226" t="str">
        <f t="shared" si="57"/>
        <v>-</v>
      </c>
      <c r="J36" s="205" t="str">
        <f>IF(T32="","",T32)</f>
        <v/>
      </c>
      <c r="K36" s="204" t="str">
        <f>IF(V33="","",V33)</f>
        <v/>
      </c>
      <c r="L36" s="226" t="str">
        <f t="shared" si="58"/>
        <v>-</v>
      </c>
      <c r="M36" s="205" t="str">
        <f>IF(T33="","",T33)</f>
        <v/>
      </c>
      <c r="N36" s="225" t="str">
        <f>IF(V34="","",V34)</f>
        <v/>
      </c>
      <c r="O36" s="226" t="str">
        <f t="shared" si="59"/>
        <v>-</v>
      </c>
      <c r="P36" s="205" t="str">
        <f>IF(T34="","",T34)</f>
        <v/>
      </c>
      <c r="Q36" s="204" t="str">
        <f>IF(V35="","",V35)</f>
        <v/>
      </c>
      <c r="R36" s="226" t="str">
        <f t="shared" ref="R36:R40" si="60">IF(Q36="","-",IF(Q36&gt;S36,"○",IF(Q36&lt;S36,"●","△")))</f>
        <v>-</v>
      </c>
      <c r="S36" s="206" t="str">
        <f>IF(T35="","",T35)</f>
        <v/>
      </c>
      <c r="T36" s="248"/>
      <c r="U36" s="228" t="s">
        <v>97</v>
      </c>
      <c r="V36" s="229"/>
      <c r="W36" s="205"/>
      <c r="X36" s="226" t="str">
        <f t="shared" si="48"/>
        <v>-</v>
      </c>
      <c r="Y36" s="206"/>
      <c r="Z36" s="205"/>
      <c r="AA36" s="226" t="str">
        <f t="shared" si="49"/>
        <v>-</v>
      </c>
      <c r="AB36" s="205"/>
      <c r="AC36" s="204"/>
      <c r="AD36" s="226" t="str">
        <f t="shared" si="50"/>
        <v>-</v>
      </c>
      <c r="AE36" s="206"/>
      <c r="AF36" s="230"/>
      <c r="AG36" s="226" t="str">
        <f t="shared" si="51"/>
        <v>-</v>
      </c>
      <c r="AH36" s="230"/>
      <c r="AI36" s="231"/>
      <c r="AJ36" s="232">
        <v>0</v>
      </c>
      <c r="AK36" s="232">
        <v>0</v>
      </c>
      <c r="AL36" s="232">
        <v>0</v>
      </c>
      <c r="AM36" s="232">
        <v>0</v>
      </c>
      <c r="AN36" s="232">
        <v>0</v>
      </c>
      <c r="AO36" s="232">
        <v>0</v>
      </c>
      <c r="AP36" s="232">
        <f t="shared" si="53"/>
        <v>0</v>
      </c>
      <c r="AQ36" s="233">
        <v>0</v>
      </c>
      <c r="AR36" s="249"/>
      <c r="AS36" s="2">
        <f t="shared" si="54"/>
        <v>0</v>
      </c>
      <c r="AT36" s="2"/>
      <c r="AU36" s="146" t="e">
        <f t="shared" si="55"/>
        <v>#DIV/0!</v>
      </c>
      <c r="AV36" s="182"/>
      <c r="AW36" s="182"/>
    </row>
    <row r="37" spans="1:54" ht="13.8" thickTop="1">
      <c r="B37" s="56"/>
      <c r="C37" s="214"/>
      <c r="D37" s="170"/>
      <c r="E37" s="169" t="str">
        <f>IF(Y31="","",Y31)</f>
        <v/>
      </c>
      <c r="F37" s="214" t="str">
        <f t="shared" si="56"/>
        <v>-</v>
      </c>
      <c r="G37" s="170" t="str">
        <f>IF(W31="","",W31)</f>
        <v/>
      </c>
      <c r="H37" s="56" t="str">
        <f>IF(Y32="","",Y32)</f>
        <v/>
      </c>
      <c r="I37" s="214" t="str">
        <f t="shared" si="57"/>
        <v>-</v>
      </c>
      <c r="J37" s="56" t="str">
        <f>IF(W32="","",W32)</f>
        <v/>
      </c>
      <c r="K37" s="169" t="str">
        <f>IF(Y33="","",Y33)</f>
        <v/>
      </c>
      <c r="L37" s="214" t="str">
        <f t="shared" si="58"/>
        <v>-</v>
      </c>
      <c r="M37" s="170" t="str">
        <f>IF(W33="","",W33)</f>
        <v/>
      </c>
      <c r="N37" s="56" t="str">
        <f>IF(Y34="","",Y34)</f>
        <v/>
      </c>
      <c r="O37" s="214" t="str">
        <f t="shared" si="59"/>
        <v>-</v>
      </c>
      <c r="P37" s="56" t="str">
        <f>IF(W34="","",W34)</f>
        <v/>
      </c>
      <c r="Q37" s="169" t="str">
        <f>IF(Y35="","",Y35)</f>
        <v/>
      </c>
      <c r="R37" s="214" t="str">
        <f t="shared" si="60"/>
        <v>-</v>
      </c>
      <c r="S37" s="170" t="str">
        <f>IF(W35="","",W35)</f>
        <v/>
      </c>
      <c r="T37" s="56" t="str">
        <f>IF(Y36="","",Y36)</f>
        <v/>
      </c>
      <c r="U37" s="214" t="str">
        <f>IF(T37="","-",IF(T37&gt;V37,"○",IF(T37&lt;V37,"●","△")))</f>
        <v>-</v>
      </c>
      <c r="V37" s="56" t="str">
        <f>IF(W36="","",W36)</f>
        <v/>
      </c>
      <c r="W37" s="250"/>
      <c r="X37" s="239" t="s">
        <v>97</v>
      </c>
      <c r="Y37" s="251"/>
      <c r="Z37" s="252"/>
      <c r="AA37" s="242" t="str">
        <f t="shared" si="49"/>
        <v>-</v>
      </c>
      <c r="AB37" s="252"/>
      <c r="AC37" s="253"/>
      <c r="AD37" s="242" t="str">
        <f t="shared" si="50"/>
        <v>-</v>
      </c>
      <c r="AE37" s="254"/>
      <c r="AF37" s="32"/>
      <c r="AG37" s="214" t="str">
        <f t="shared" si="51"/>
        <v>-</v>
      </c>
      <c r="AH37" s="32"/>
      <c r="AI37" s="215"/>
      <c r="AJ37" s="216">
        <v>0</v>
      </c>
      <c r="AK37" s="216">
        <v>0</v>
      </c>
      <c r="AL37" s="216">
        <v>0</v>
      </c>
      <c r="AM37" s="216">
        <v>0</v>
      </c>
      <c r="AN37" s="216">
        <v>0</v>
      </c>
      <c r="AO37" s="216">
        <v>0</v>
      </c>
      <c r="AP37" s="216">
        <f t="shared" si="53"/>
        <v>0</v>
      </c>
      <c r="AQ37" s="217">
        <v>0</v>
      </c>
      <c r="AR37" s="140"/>
      <c r="AS37" s="2">
        <f t="shared" si="54"/>
        <v>0</v>
      </c>
      <c r="AT37" s="2"/>
      <c r="AU37" s="146" t="e">
        <f t="shared" si="55"/>
        <v>#DIV/0!</v>
      </c>
      <c r="AV37" s="182"/>
      <c r="AW37" s="182"/>
    </row>
    <row r="38" spans="1:54">
      <c r="B38" s="56"/>
      <c r="C38" s="214"/>
      <c r="D38" s="56"/>
      <c r="E38" s="68" t="str">
        <f>IF(AB31="","",AB31)</f>
        <v/>
      </c>
      <c r="F38" s="186" t="str">
        <f t="shared" si="56"/>
        <v>-</v>
      </c>
      <c r="G38" s="70" t="str">
        <f>IF(Z31="","",Z31)</f>
        <v/>
      </c>
      <c r="H38" s="69" t="str">
        <f>IF(AB32="","",AB32)</f>
        <v/>
      </c>
      <c r="I38" s="186" t="str">
        <f t="shared" si="57"/>
        <v>-</v>
      </c>
      <c r="J38" s="69" t="str">
        <f>IF(Z32="","",Z32)</f>
        <v/>
      </c>
      <c r="K38" s="68" t="str">
        <f>IF(AB33="","",AB33)</f>
        <v/>
      </c>
      <c r="L38" s="186" t="str">
        <f t="shared" si="58"/>
        <v>-</v>
      </c>
      <c r="M38" s="70" t="str">
        <f>IF(Z33="","",Z33)</f>
        <v/>
      </c>
      <c r="N38" s="69" t="str">
        <f>IF(AB34="","",AB34)</f>
        <v/>
      </c>
      <c r="O38" s="186" t="str">
        <f t="shared" si="59"/>
        <v>-</v>
      </c>
      <c r="P38" s="69" t="str">
        <f>IF(Z34="","",Z34)</f>
        <v/>
      </c>
      <c r="Q38" s="68" t="str">
        <f>IF(AB35="","",AB35)</f>
        <v/>
      </c>
      <c r="R38" s="186" t="str">
        <f t="shared" si="60"/>
        <v>-</v>
      </c>
      <c r="S38" s="70" t="str">
        <f>IF(Z35="","",Z35)</f>
        <v/>
      </c>
      <c r="T38" s="69" t="str">
        <f>IF(AB36="","",AB36)</f>
        <v/>
      </c>
      <c r="U38" s="186" t="str">
        <f>IF(T38="","-",IF(T38&gt;V38,"○",IF(T38&lt;V38,"●","△")))</f>
        <v>-</v>
      </c>
      <c r="V38" s="69" t="str">
        <f>IF(Z36="","",Z36)</f>
        <v/>
      </c>
      <c r="W38" s="222" t="str">
        <f>IF(AB37="","",AB37)</f>
        <v/>
      </c>
      <c r="X38" s="186" t="str">
        <f>IF(W38="","-",IF(W38&gt;Y38,"○",IF(W38&lt;Y38,"●","△")))</f>
        <v>-</v>
      </c>
      <c r="Y38" s="70" t="str">
        <f>IF(Z37="","",Z37)</f>
        <v/>
      </c>
      <c r="Z38" s="255"/>
      <c r="AA38" s="219" t="s">
        <v>97</v>
      </c>
      <c r="AB38" s="255"/>
      <c r="AC38" s="68"/>
      <c r="AD38" s="186" t="str">
        <f t="shared" si="50"/>
        <v>-</v>
      </c>
      <c r="AE38" s="221"/>
      <c r="AF38" s="104"/>
      <c r="AG38" s="186" t="str">
        <f t="shared" si="51"/>
        <v>-</v>
      </c>
      <c r="AH38" s="104"/>
      <c r="AI38" s="74"/>
      <c r="AJ38" s="163">
        <v>0</v>
      </c>
      <c r="AK38" s="163">
        <v>0</v>
      </c>
      <c r="AL38" s="163">
        <v>0</v>
      </c>
      <c r="AM38" s="163">
        <v>0</v>
      </c>
      <c r="AN38" s="163">
        <v>0</v>
      </c>
      <c r="AO38" s="163">
        <v>0</v>
      </c>
      <c r="AP38" s="163">
        <f t="shared" si="53"/>
        <v>0</v>
      </c>
      <c r="AQ38" s="165">
        <v>0</v>
      </c>
      <c r="AR38" s="101"/>
      <c r="AS38" s="2">
        <f t="shared" si="54"/>
        <v>0</v>
      </c>
      <c r="AT38" s="2"/>
      <c r="AU38" s="146" t="e">
        <f t="shared" si="55"/>
        <v>#DIV/0!</v>
      </c>
      <c r="AV38" s="182"/>
      <c r="AW38" s="182"/>
    </row>
    <row r="39" spans="1:54" ht="13.8" thickBot="1">
      <c r="B39" s="56"/>
      <c r="C39" s="214"/>
      <c r="D39" s="170"/>
      <c r="E39" s="204" t="str">
        <f>IF(AE31="","",AE31)</f>
        <v/>
      </c>
      <c r="F39" s="226" t="str">
        <f t="shared" si="56"/>
        <v>-</v>
      </c>
      <c r="G39" s="206" t="str">
        <f>IF(AC31="","",AC31)</f>
        <v/>
      </c>
      <c r="H39" s="205" t="str">
        <f>IF(AE32="","",AE32)</f>
        <v/>
      </c>
      <c r="I39" s="226" t="str">
        <f t="shared" si="57"/>
        <v>-</v>
      </c>
      <c r="J39" s="205" t="str">
        <f>IF(AC32="","",AC32)</f>
        <v/>
      </c>
      <c r="K39" s="204" t="str">
        <f>IF(AE33="","",AE33)</f>
        <v/>
      </c>
      <c r="L39" s="226" t="str">
        <f t="shared" si="58"/>
        <v>-</v>
      </c>
      <c r="M39" s="206" t="str">
        <f>IF(AC33="","",AC33)</f>
        <v/>
      </c>
      <c r="N39" s="205" t="str">
        <f>IF(AE34="","",AE34)</f>
        <v/>
      </c>
      <c r="O39" s="226" t="str">
        <f t="shared" si="59"/>
        <v>-</v>
      </c>
      <c r="P39" s="205" t="str">
        <f>IF(AC34="","",AC34)</f>
        <v/>
      </c>
      <c r="Q39" s="204" t="str">
        <f>IF(AE35="","",AE35)</f>
        <v/>
      </c>
      <c r="R39" s="226" t="str">
        <f t="shared" si="60"/>
        <v>-</v>
      </c>
      <c r="S39" s="206" t="str">
        <f>IF(AC35="","",AC35)</f>
        <v/>
      </c>
      <c r="T39" s="205" t="str">
        <f>IF(AE36="","",AE36)</f>
        <v/>
      </c>
      <c r="U39" s="226" t="str">
        <f>IF(T39="","-",IF(T39&gt;V39,"○",IF(T39&lt;V39,"●","△")))</f>
        <v>-</v>
      </c>
      <c r="V39" s="205" t="str">
        <f>IF(AC36="","",AC36)</f>
        <v/>
      </c>
      <c r="W39" s="225" t="str">
        <f>IF(AE37="","",AE37)</f>
        <v/>
      </c>
      <c r="X39" s="226" t="str">
        <f>IF(W39="","-",IF(W39&gt;Y39,"○",IF(W39&lt;Y39,"●","△")))</f>
        <v>-</v>
      </c>
      <c r="Y39" s="206" t="str">
        <f>IF(AC37="","",AC37)</f>
        <v/>
      </c>
      <c r="Z39" s="205"/>
      <c r="AA39" s="226" t="str">
        <f>IF(Z39="","-",IF(Z39&gt;AB39,"○",IF(Z39&lt;AB39,"●","△")))</f>
        <v>-</v>
      </c>
      <c r="AB39" s="205"/>
      <c r="AC39" s="256"/>
      <c r="AD39" s="257" t="s">
        <v>97</v>
      </c>
      <c r="AE39" s="258"/>
      <c r="AF39" s="230"/>
      <c r="AG39" s="226" t="str">
        <f t="shared" si="51"/>
        <v>-</v>
      </c>
      <c r="AH39" s="230"/>
      <c r="AI39" s="231"/>
      <c r="AJ39" s="232">
        <v>0</v>
      </c>
      <c r="AK39" s="232">
        <v>0</v>
      </c>
      <c r="AL39" s="232">
        <v>0</v>
      </c>
      <c r="AM39" s="232">
        <v>0</v>
      </c>
      <c r="AN39" s="232">
        <v>0</v>
      </c>
      <c r="AO39" s="232">
        <v>0</v>
      </c>
      <c r="AP39" s="232">
        <f t="shared" si="53"/>
        <v>0</v>
      </c>
      <c r="AQ39" s="233">
        <v>0</v>
      </c>
      <c r="AR39" s="249"/>
      <c r="AS39" s="2">
        <f t="shared" si="54"/>
        <v>0</v>
      </c>
      <c r="AT39" s="2"/>
      <c r="AU39" s="146" t="e">
        <f t="shared" si="55"/>
        <v>#DIV/0!</v>
      </c>
      <c r="AV39" s="182"/>
      <c r="AW39" s="182"/>
    </row>
    <row r="40" spans="1:54" ht="13.8" hidden="1" thickTop="1">
      <c r="B40" s="56"/>
      <c r="C40" s="214"/>
      <c r="D40" s="170"/>
      <c r="E40" s="235" t="str">
        <f>IF(AH31="","",AH31)</f>
        <v/>
      </c>
      <c r="F40" s="259" t="str">
        <f t="shared" si="56"/>
        <v>-</v>
      </c>
      <c r="G40" s="236" t="str">
        <f>IF(AF31="","",AF31)</f>
        <v/>
      </c>
      <c r="H40" s="237" t="str">
        <f>IF(AH32="","",AH32)</f>
        <v/>
      </c>
      <c r="I40" s="259" t="str">
        <f t="shared" si="57"/>
        <v>-</v>
      </c>
      <c r="J40" s="237" t="str">
        <f>IF(AF32="","",AF32)</f>
        <v/>
      </c>
      <c r="K40" s="235" t="str">
        <f>IF(AH33="","",AH33)</f>
        <v/>
      </c>
      <c r="L40" s="259" t="str">
        <f t="shared" si="58"/>
        <v>-</v>
      </c>
      <c r="M40" s="236" t="str">
        <f>IF(AF33="","",AF33)</f>
        <v/>
      </c>
      <c r="N40" s="237" t="str">
        <f>IF(AH34="","",AH34)</f>
        <v/>
      </c>
      <c r="O40" s="259" t="str">
        <f t="shared" si="59"/>
        <v>-</v>
      </c>
      <c r="P40" s="237" t="str">
        <f>IF(AF34="","",AF34)</f>
        <v/>
      </c>
      <c r="Q40" s="235" t="str">
        <f>IF(AH35="","",AH35)</f>
        <v/>
      </c>
      <c r="R40" s="259" t="str">
        <f t="shared" si="60"/>
        <v>-</v>
      </c>
      <c r="S40" s="236" t="str">
        <f>IF(AF35="","",AF35)</f>
        <v/>
      </c>
      <c r="T40" s="237" t="str">
        <f>IF(AH36="","",AH36)</f>
        <v/>
      </c>
      <c r="U40" s="259" t="str">
        <f>IF(T40="","-",IF(T40&gt;V40,"○",IF(T40&lt;V40,"●","△")))</f>
        <v>-</v>
      </c>
      <c r="V40" s="237" t="str">
        <f>IF(AF36="","",AF36)</f>
        <v/>
      </c>
      <c r="W40" s="235" t="str">
        <f>IF(AH37="","",AH37)</f>
        <v/>
      </c>
      <c r="X40" s="259" t="str">
        <f>IF(W40="","-",IF(W40&gt;Y40,"○",IF(W40&lt;Y40,"●","△")))</f>
        <v>-</v>
      </c>
      <c r="Y40" s="236" t="str">
        <f>IF(AF37="","",AF37)</f>
        <v/>
      </c>
      <c r="Z40" s="237" t="str">
        <f>IF(AH38="","",AH38)</f>
        <v/>
      </c>
      <c r="AA40" s="259" t="str">
        <f>IF(Z40="","-",IF(Z40&gt;AB40,"○",IF(Z40&lt;AB40,"●","△")))</f>
        <v>-</v>
      </c>
      <c r="AB40" s="237" t="str">
        <f>IF(AF38="","",AF38)</f>
        <v/>
      </c>
      <c r="AC40" s="235" t="str">
        <f>IF(AH39="","",AH39)</f>
        <v/>
      </c>
      <c r="AD40" s="259" t="str">
        <f>IF(AC40="","-",IF(AC40&gt;AE40,"○",IF(AC40&lt;AE40,"●","△")))</f>
        <v>-</v>
      </c>
      <c r="AE40" s="236" t="str">
        <f>IF(AF39="","",AF39)</f>
        <v/>
      </c>
      <c r="AF40" s="260"/>
      <c r="AG40" s="261" t="s">
        <v>97</v>
      </c>
      <c r="AH40" s="262"/>
      <c r="AI40" s="215"/>
      <c r="AJ40" s="216">
        <f t="shared" ref="AJ40" si="61">(22-COUNTBLANK(B40:AH40))/2</f>
        <v>-0.5</v>
      </c>
      <c r="AK40" s="216">
        <f t="shared" ref="AK40" si="62">COUNTIF(B40:AH40,"○")</f>
        <v>0</v>
      </c>
      <c r="AL40" s="216">
        <f t="shared" ref="AL40" si="63">COUNTIF(B40:AH40,"●")</f>
        <v>0</v>
      </c>
      <c r="AM40" s="216">
        <v>0</v>
      </c>
      <c r="AN40" s="216">
        <f t="shared" ref="AN40" si="64">N54</f>
        <v>0</v>
      </c>
      <c r="AO40" s="216">
        <f t="shared" si="52"/>
        <v>0</v>
      </c>
      <c r="AP40" s="216">
        <f t="shared" si="53"/>
        <v>0</v>
      </c>
      <c r="AQ40" s="217">
        <v>0</v>
      </c>
      <c r="AR40" s="140">
        <v>0</v>
      </c>
      <c r="AS40" s="2">
        <f t="shared" si="54"/>
        <v>0</v>
      </c>
      <c r="AT40" s="164"/>
      <c r="AU40" s="146">
        <f t="shared" si="55"/>
        <v>0</v>
      </c>
    </row>
    <row r="41" spans="1:54" ht="13.5" customHeight="1" thickTop="1">
      <c r="A41" s="263"/>
      <c r="L41" s="33"/>
      <c r="AJ41" s="181">
        <v>0</v>
      </c>
      <c r="AK41" s="181">
        <f t="shared" ref="AK41:AP41" si="65">SUM(AK30:AK40)</f>
        <v>0</v>
      </c>
      <c r="AL41" s="181">
        <f t="shared" si="65"/>
        <v>0</v>
      </c>
      <c r="AM41" s="181">
        <f t="shared" si="65"/>
        <v>0</v>
      </c>
      <c r="AN41" s="181">
        <f t="shared" si="65"/>
        <v>0</v>
      </c>
      <c r="AO41" s="181">
        <f t="shared" si="65"/>
        <v>0</v>
      </c>
      <c r="AP41" s="181">
        <f t="shared" si="65"/>
        <v>0</v>
      </c>
      <c r="AR41" s="182"/>
      <c r="AS41" s="164"/>
      <c r="AT41" s="164"/>
      <c r="AU41" s="164"/>
      <c r="AV41" s="164"/>
      <c r="AW41" s="164"/>
      <c r="AX41" s="164"/>
      <c r="AY41" s="164"/>
      <c r="BB41" s="2"/>
    </row>
    <row r="42" spans="1:54" ht="13.5" customHeight="1">
      <c r="A42" s="263"/>
      <c r="P42" s="76"/>
      <c r="AI42" s="180"/>
      <c r="AR42" s="180"/>
      <c r="AS42" s="183"/>
      <c r="BB42" s="2"/>
    </row>
    <row r="43" spans="1:54" ht="13.5" customHeight="1">
      <c r="A43" s="26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182"/>
      <c r="AS43" s="51"/>
      <c r="AT43" s="2"/>
      <c r="AU43" s="2"/>
      <c r="AV43" s="2"/>
      <c r="AW43" s="2"/>
      <c r="AX43" s="2"/>
      <c r="AY43" s="2"/>
      <c r="AZ43" s="2"/>
      <c r="BA43" s="2"/>
      <c r="BB43" s="2"/>
    </row>
    <row r="44" spans="1:54" ht="13.5" customHeight="1">
      <c r="A44" s="263"/>
      <c r="B44" s="2">
        <f t="shared" ref="B44:B54" si="66">B30</f>
        <v>0</v>
      </c>
      <c r="C44" s="2">
        <f t="shared" ref="C44:C54" si="67">E30</f>
        <v>0</v>
      </c>
      <c r="D44" s="2">
        <f t="shared" ref="D44:D54" si="68">H30</f>
        <v>0</v>
      </c>
      <c r="E44" s="2">
        <f t="shared" ref="E44:E54" si="69">K30</f>
        <v>0</v>
      </c>
      <c r="F44" s="2">
        <f t="shared" ref="F44:F54" si="70">N30</f>
        <v>0</v>
      </c>
      <c r="G44" s="2">
        <f t="shared" ref="G44:G54" si="71">Q30</f>
        <v>0</v>
      </c>
      <c r="H44" s="2">
        <f t="shared" ref="H44:H54" si="72">T30</f>
        <v>0</v>
      </c>
      <c r="I44" s="2">
        <f t="shared" ref="I44:I54" si="73">W30</f>
        <v>0</v>
      </c>
      <c r="J44" s="2">
        <f t="shared" ref="J44:J54" si="74">Z30</f>
        <v>0</v>
      </c>
      <c r="K44" s="2">
        <f t="shared" ref="K44:K54" si="75">AC30</f>
        <v>0</v>
      </c>
      <c r="L44" s="2">
        <f t="shared" ref="L44:L54" si="76">AF30</f>
        <v>0</v>
      </c>
      <c r="M44" s="2"/>
      <c r="N44" s="831">
        <f>COUNTIF(B44:M44,"③")*3+SUM(B44:M44)</f>
        <v>0</v>
      </c>
      <c r="O44" s="831"/>
      <c r="P44" s="2"/>
      <c r="Q44" s="2"/>
      <c r="R44" s="2">
        <f t="shared" ref="R44:R54" si="77">D30</f>
        <v>0</v>
      </c>
      <c r="S44" s="2">
        <f t="shared" ref="S44:S54" si="78">G30</f>
        <v>0</v>
      </c>
      <c r="T44" s="2">
        <f t="shared" ref="T44:T54" si="79">J30</f>
        <v>0</v>
      </c>
      <c r="U44" s="2">
        <f t="shared" ref="U44:U54" si="80">M30</f>
        <v>0</v>
      </c>
      <c r="V44" s="2">
        <f t="shared" ref="V44:V54" si="81">P30</f>
        <v>0</v>
      </c>
      <c r="W44" s="2">
        <f t="shared" ref="W44:W54" si="82">S30</f>
        <v>0</v>
      </c>
      <c r="X44" s="2">
        <f t="shared" ref="X44:X54" si="83">V30</f>
        <v>0</v>
      </c>
      <c r="Y44" s="2">
        <f t="shared" ref="Y44:Y54" si="84">Y30</f>
        <v>0</v>
      </c>
      <c r="Z44" s="2">
        <f t="shared" ref="Z44:Z54" si="85">AB30</f>
        <v>0</v>
      </c>
      <c r="AA44" s="2">
        <f t="shared" ref="AA44:AA54" si="86">AE30</f>
        <v>0</v>
      </c>
      <c r="AB44" s="2">
        <f t="shared" ref="AB44:AB54" si="87">AH30</f>
        <v>0</v>
      </c>
      <c r="AC44" s="2"/>
      <c r="AD44" s="831">
        <f>COUNTIF(R44:AC44,"③")*3+SUM(R44:AC44)</f>
        <v>0</v>
      </c>
      <c r="AE44" s="831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82"/>
      <c r="AQ44" s="2">
        <f>COUNTIF(R44:AB44,"③")</f>
        <v>0</v>
      </c>
      <c r="AR44" s="2"/>
      <c r="AS44" s="2"/>
      <c r="AT44" s="2"/>
      <c r="AU44" s="2"/>
      <c r="AV44" s="2"/>
      <c r="AW44" s="2"/>
      <c r="AX44" s="2"/>
      <c r="AY44" s="2"/>
      <c r="AZ44" s="2"/>
    </row>
    <row r="45" spans="1:54" ht="13.5" customHeight="1">
      <c r="A45" s="263"/>
      <c r="B45" s="2">
        <f t="shared" si="66"/>
        <v>0</v>
      </c>
      <c r="C45" s="2">
        <f t="shared" si="67"/>
        <v>0</v>
      </c>
      <c r="D45" s="2">
        <f t="shared" si="68"/>
        <v>0</v>
      </c>
      <c r="E45" s="2">
        <f t="shared" si="69"/>
        <v>0</v>
      </c>
      <c r="F45" s="2">
        <f t="shared" si="70"/>
        <v>0</v>
      </c>
      <c r="G45" s="2">
        <f t="shared" si="71"/>
        <v>0</v>
      </c>
      <c r="H45" s="2">
        <f t="shared" si="72"/>
        <v>0</v>
      </c>
      <c r="I45" s="2">
        <f t="shared" si="73"/>
        <v>0</v>
      </c>
      <c r="J45" s="2">
        <f t="shared" si="74"/>
        <v>0</v>
      </c>
      <c r="K45" s="2">
        <f t="shared" si="75"/>
        <v>0</v>
      </c>
      <c r="L45" s="2">
        <f t="shared" si="76"/>
        <v>0</v>
      </c>
      <c r="M45" s="2"/>
      <c r="N45" s="831">
        <f t="shared" ref="N45:N53" si="88">COUNTIF(B45:M45,"③")*3+SUM(B45:M45)</f>
        <v>0</v>
      </c>
      <c r="O45" s="831"/>
      <c r="P45" s="2"/>
      <c r="Q45" s="2"/>
      <c r="R45" s="2">
        <f t="shared" si="77"/>
        <v>0</v>
      </c>
      <c r="S45" s="2">
        <f t="shared" si="78"/>
        <v>0</v>
      </c>
      <c r="T45" s="2">
        <f t="shared" si="79"/>
        <v>0</v>
      </c>
      <c r="U45" s="2">
        <f t="shared" si="80"/>
        <v>0</v>
      </c>
      <c r="V45" s="2">
        <f t="shared" si="81"/>
        <v>0</v>
      </c>
      <c r="W45" s="2">
        <f t="shared" si="82"/>
        <v>0</v>
      </c>
      <c r="X45" s="2">
        <f t="shared" si="83"/>
        <v>0</v>
      </c>
      <c r="Y45" s="2">
        <f t="shared" si="84"/>
        <v>0</v>
      </c>
      <c r="Z45" s="2">
        <f t="shared" si="85"/>
        <v>0</v>
      </c>
      <c r="AA45" s="2">
        <f t="shared" si="86"/>
        <v>0</v>
      </c>
      <c r="AB45" s="2">
        <f t="shared" si="87"/>
        <v>0</v>
      </c>
      <c r="AC45" s="2"/>
      <c r="AD45" s="831">
        <f t="shared" ref="AD45:AD53" si="89">COUNTIF(R45:AC45,"③")*3+SUM(R45:AC45)</f>
        <v>0</v>
      </c>
      <c r="AE45" s="831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82"/>
      <c r="AQ45" s="2">
        <f t="shared" ref="AQ45:AQ54" si="90">COUNTIF(R45:AB45,"③")</f>
        <v>0</v>
      </c>
      <c r="AR45" s="2"/>
      <c r="AS45" s="2"/>
      <c r="AT45" s="2"/>
      <c r="AU45" s="2"/>
      <c r="AV45" s="2"/>
      <c r="AW45" s="2"/>
      <c r="AX45" s="2"/>
      <c r="AY45" s="2"/>
      <c r="AZ45" s="2"/>
    </row>
    <row r="46" spans="1:54" ht="13.5" customHeight="1">
      <c r="A46" s="263"/>
      <c r="B46" s="2">
        <f t="shared" si="66"/>
        <v>0</v>
      </c>
      <c r="C46" s="2" t="str">
        <f t="shared" si="67"/>
        <v/>
      </c>
      <c r="D46" s="2">
        <f t="shared" si="68"/>
        <v>0</v>
      </c>
      <c r="E46" s="2">
        <f t="shared" si="69"/>
        <v>0</v>
      </c>
      <c r="F46" s="2">
        <f t="shared" si="70"/>
        <v>0</v>
      </c>
      <c r="G46" s="2">
        <f t="shared" si="71"/>
        <v>0</v>
      </c>
      <c r="H46" s="2">
        <f t="shared" si="72"/>
        <v>0</v>
      </c>
      <c r="I46" s="2">
        <f t="shared" si="73"/>
        <v>0</v>
      </c>
      <c r="J46" s="2">
        <f t="shared" si="74"/>
        <v>0</v>
      </c>
      <c r="K46" s="2">
        <f t="shared" si="75"/>
        <v>0</v>
      </c>
      <c r="L46" s="2">
        <f t="shared" si="76"/>
        <v>0</v>
      </c>
      <c r="M46" s="2"/>
      <c r="N46" s="831">
        <f t="shared" si="88"/>
        <v>0</v>
      </c>
      <c r="O46" s="831"/>
      <c r="P46" s="2"/>
      <c r="Q46" s="2"/>
      <c r="R46" s="2">
        <f t="shared" si="77"/>
        <v>0</v>
      </c>
      <c r="S46" s="2" t="str">
        <f t="shared" si="78"/>
        <v/>
      </c>
      <c r="T46" s="2">
        <f t="shared" si="79"/>
        <v>0</v>
      </c>
      <c r="U46" s="2">
        <f t="shared" si="80"/>
        <v>0</v>
      </c>
      <c r="V46" s="2">
        <f t="shared" si="81"/>
        <v>0</v>
      </c>
      <c r="W46" s="2">
        <f t="shared" si="82"/>
        <v>0</v>
      </c>
      <c r="X46" s="2">
        <f t="shared" si="83"/>
        <v>0</v>
      </c>
      <c r="Y46" s="2">
        <f t="shared" si="84"/>
        <v>0</v>
      </c>
      <c r="Z46" s="2">
        <f t="shared" si="85"/>
        <v>0</v>
      </c>
      <c r="AA46" s="2">
        <f t="shared" si="86"/>
        <v>0</v>
      </c>
      <c r="AB46" s="2">
        <f t="shared" si="87"/>
        <v>0</v>
      </c>
      <c r="AC46" s="2"/>
      <c r="AD46" s="831">
        <f t="shared" si="89"/>
        <v>0</v>
      </c>
      <c r="AE46" s="831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82"/>
      <c r="AQ46" s="2">
        <f t="shared" si="90"/>
        <v>0</v>
      </c>
      <c r="AR46" s="2"/>
      <c r="AS46" s="2"/>
      <c r="AT46" s="2"/>
      <c r="AU46" s="2"/>
      <c r="AV46" s="2"/>
      <c r="AW46" s="2"/>
      <c r="AX46" s="2"/>
      <c r="AY46" s="2"/>
      <c r="AZ46" s="2"/>
    </row>
    <row r="47" spans="1:54" ht="13.5" customHeight="1">
      <c r="A47" s="263"/>
      <c r="B47" s="2">
        <f t="shared" si="66"/>
        <v>0</v>
      </c>
      <c r="C47" s="2" t="str">
        <f t="shared" si="67"/>
        <v/>
      </c>
      <c r="D47" s="2" t="str">
        <f t="shared" si="68"/>
        <v/>
      </c>
      <c r="E47" s="2">
        <f t="shared" si="69"/>
        <v>0</v>
      </c>
      <c r="F47" s="2">
        <f t="shared" si="70"/>
        <v>0</v>
      </c>
      <c r="G47" s="2">
        <f t="shared" si="71"/>
        <v>0</v>
      </c>
      <c r="H47" s="2">
        <f t="shared" si="72"/>
        <v>0</v>
      </c>
      <c r="I47" s="2">
        <f t="shared" si="73"/>
        <v>0</v>
      </c>
      <c r="J47" s="2">
        <f t="shared" si="74"/>
        <v>0</v>
      </c>
      <c r="K47" s="2">
        <f t="shared" si="75"/>
        <v>0</v>
      </c>
      <c r="L47" s="2">
        <f t="shared" si="76"/>
        <v>0</v>
      </c>
      <c r="M47" s="2"/>
      <c r="N47" s="831">
        <f t="shared" si="88"/>
        <v>0</v>
      </c>
      <c r="O47" s="831"/>
      <c r="P47" s="2"/>
      <c r="Q47" s="2"/>
      <c r="R47" s="2">
        <f t="shared" si="77"/>
        <v>0</v>
      </c>
      <c r="S47" s="2" t="str">
        <f t="shared" si="78"/>
        <v/>
      </c>
      <c r="T47" s="2" t="str">
        <f t="shared" si="79"/>
        <v/>
      </c>
      <c r="U47" s="2">
        <f t="shared" si="80"/>
        <v>0</v>
      </c>
      <c r="V47" s="2">
        <f t="shared" si="81"/>
        <v>0</v>
      </c>
      <c r="W47" s="2">
        <f t="shared" si="82"/>
        <v>0</v>
      </c>
      <c r="X47" s="2">
        <f t="shared" si="83"/>
        <v>0</v>
      </c>
      <c r="Y47" s="2">
        <f t="shared" si="84"/>
        <v>0</v>
      </c>
      <c r="Z47" s="2">
        <f t="shared" si="85"/>
        <v>0</v>
      </c>
      <c r="AA47" s="2">
        <f t="shared" si="86"/>
        <v>0</v>
      </c>
      <c r="AB47" s="2">
        <f t="shared" si="87"/>
        <v>0</v>
      </c>
      <c r="AC47" s="2"/>
      <c r="AD47" s="831">
        <f t="shared" si="89"/>
        <v>0</v>
      </c>
      <c r="AE47" s="831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82"/>
      <c r="AQ47" s="2">
        <f t="shared" si="90"/>
        <v>0</v>
      </c>
      <c r="AR47" s="2"/>
      <c r="AS47" s="2"/>
      <c r="AT47" s="2"/>
      <c r="AU47" s="2"/>
      <c r="AV47" s="2"/>
      <c r="AW47" s="2"/>
      <c r="AX47" s="2"/>
      <c r="AY47" s="2"/>
      <c r="AZ47" s="2"/>
    </row>
    <row r="48" spans="1:54" ht="13.5" customHeight="1">
      <c r="A48" s="263"/>
      <c r="B48" s="2">
        <f t="shared" si="66"/>
        <v>0</v>
      </c>
      <c r="C48" s="2" t="str">
        <f t="shared" si="67"/>
        <v/>
      </c>
      <c r="D48" s="2" t="str">
        <f t="shared" si="68"/>
        <v/>
      </c>
      <c r="E48" s="2" t="str">
        <f t="shared" si="69"/>
        <v/>
      </c>
      <c r="F48" s="2">
        <f t="shared" si="70"/>
        <v>0</v>
      </c>
      <c r="G48" s="2">
        <f t="shared" si="71"/>
        <v>0</v>
      </c>
      <c r="H48" s="2">
        <f t="shared" si="72"/>
        <v>0</v>
      </c>
      <c r="I48" s="2">
        <f t="shared" si="73"/>
        <v>0</v>
      </c>
      <c r="J48" s="2">
        <f t="shared" si="74"/>
        <v>0</v>
      </c>
      <c r="K48" s="2">
        <f t="shared" si="75"/>
        <v>0</v>
      </c>
      <c r="L48" s="2">
        <f t="shared" si="76"/>
        <v>0</v>
      </c>
      <c r="M48" s="2"/>
      <c r="N48" s="831">
        <f t="shared" si="88"/>
        <v>0</v>
      </c>
      <c r="O48" s="831"/>
      <c r="P48" s="2"/>
      <c r="Q48" s="2"/>
      <c r="R48" s="2">
        <f t="shared" si="77"/>
        <v>0</v>
      </c>
      <c r="S48" s="2" t="str">
        <f t="shared" si="78"/>
        <v/>
      </c>
      <c r="T48" s="2" t="str">
        <f t="shared" si="79"/>
        <v/>
      </c>
      <c r="U48" s="2" t="str">
        <f t="shared" si="80"/>
        <v/>
      </c>
      <c r="V48" s="2">
        <f t="shared" si="81"/>
        <v>0</v>
      </c>
      <c r="W48" s="2">
        <f t="shared" si="82"/>
        <v>0</v>
      </c>
      <c r="X48" s="2">
        <f t="shared" si="83"/>
        <v>0</v>
      </c>
      <c r="Y48" s="2">
        <f t="shared" si="84"/>
        <v>0</v>
      </c>
      <c r="Z48" s="2">
        <f t="shared" si="85"/>
        <v>0</v>
      </c>
      <c r="AA48" s="2">
        <f t="shared" si="86"/>
        <v>0</v>
      </c>
      <c r="AB48" s="2">
        <f t="shared" si="87"/>
        <v>0</v>
      </c>
      <c r="AC48" s="2"/>
      <c r="AD48" s="831">
        <f t="shared" si="89"/>
        <v>0</v>
      </c>
      <c r="AE48" s="831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82"/>
      <c r="AQ48" s="2">
        <f t="shared" si="90"/>
        <v>0</v>
      </c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3.5" customHeight="1">
      <c r="A49" s="263"/>
      <c r="B49" s="2">
        <f t="shared" si="66"/>
        <v>0</v>
      </c>
      <c r="C49" s="2" t="str">
        <f t="shared" si="67"/>
        <v/>
      </c>
      <c r="D49" s="2" t="str">
        <f t="shared" si="68"/>
        <v/>
      </c>
      <c r="E49" s="2" t="str">
        <f t="shared" si="69"/>
        <v/>
      </c>
      <c r="F49" s="2" t="str">
        <f t="shared" si="70"/>
        <v/>
      </c>
      <c r="G49" s="2">
        <f t="shared" si="71"/>
        <v>0</v>
      </c>
      <c r="H49" s="2">
        <f t="shared" si="72"/>
        <v>0</v>
      </c>
      <c r="I49" s="2">
        <f t="shared" si="73"/>
        <v>0</v>
      </c>
      <c r="J49" s="2">
        <f t="shared" si="74"/>
        <v>0</v>
      </c>
      <c r="K49" s="2">
        <f t="shared" si="75"/>
        <v>0</v>
      </c>
      <c r="L49" s="2">
        <f t="shared" si="76"/>
        <v>0</v>
      </c>
      <c r="M49" s="2"/>
      <c r="N49" s="831">
        <f t="shared" si="88"/>
        <v>0</v>
      </c>
      <c r="O49" s="831"/>
      <c r="P49" s="2"/>
      <c r="Q49" s="2"/>
      <c r="R49" s="2">
        <f t="shared" si="77"/>
        <v>0</v>
      </c>
      <c r="S49" s="2" t="str">
        <f t="shared" si="78"/>
        <v/>
      </c>
      <c r="T49" s="2" t="str">
        <f t="shared" si="79"/>
        <v/>
      </c>
      <c r="U49" s="2" t="str">
        <f t="shared" si="80"/>
        <v/>
      </c>
      <c r="V49" s="2" t="str">
        <f t="shared" si="81"/>
        <v/>
      </c>
      <c r="W49" s="2">
        <f t="shared" si="82"/>
        <v>0</v>
      </c>
      <c r="X49" s="2">
        <f t="shared" si="83"/>
        <v>0</v>
      </c>
      <c r="Y49" s="2">
        <f t="shared" si="84"/>
        <v>0</v>
      </c>
      <c r="Z49" s="2">
        <f t="shared" si="85"/>
        <v>0</v>
      </c>
      <c r="AA49" s="2">
        <f t="shared" si="86"/>
        <v>0</v>
      </c>
      <c r="AB49" s="2">
        <f t="shared" si="87"/>
        <v>0</v>
      </c>
      <c r="AC49" s="2"/>
      <c r="AD49" s="831">
        <f t="shared" si="89"/>
        <v>0</v>
      </c>
      <c r="AE49" s="831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82"/>
      <c r="AQ49" s="2">
        <f t="shared" si="90"/>
        <v>0</v>
      </c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3.5" customHeight="1">
      <c r="A50" s="263"/>
      <c r="B50" s="2">
        <f t="shared" si="66"/>
        <v>0</v>
      </c>
      <c r="C50" s="2" t="str">
        <f t="shared" si="67"/>
        <v/>
      </c>
      <c r="D50" s="2" t="str">
        <f t="shared" si="68"/>
        <v/>
      </c>
      <c r="E50" s="2" t="str">
        <f t="shared" si="69"/>
        <v/>
      </c>
      <c r="F50" s="2" t="str">
        <f t="shared" si="70"/>
        <v/>
      </c>
      <c r="G50" s="2" t="str">
        <f t="shared" si="71"/>
        <v/>
      </c>
      <c r="H50" s="2">
        <f t="shared" si="72"/>
        <v>0</v>
      </c>
      <c r="I50" s="2">
        <f t="shared" si="73"/>
        <v>0</v>
      </c>
      <c r="J50" s="2">
        <f t="shared" si="74"/>
        <v>0</v>
      </c>
      <c r="K50" s="2">
        <f t="shared" si="75"/>
        <v>0</v>
      </c>
      <c r="L50" s="2">
        <f t="shared" si="76"/>
        <v>0</v>
      </c>
      <c r="M50" s="2"/>
      <c r="N50" s="831">
        <f t="shared" si="88"/>
        <v>0</v>
      </c>
      <c r="O50" s="831"/>
      <c r="P50" s="2"/>
      <c r="Q50" s="2"/>
      <c r="R50" s="2">
        <f t="shared" si="77"/>
        <v>0</v>
      </c>
      <c r="S50" s="2" t="str">
        <f t="shared" si="78"/>
        <v/>
      </c>
      <c r="T50" s="2" t="str">
        <f t="shared" si="79"/>
        <v/>
      </c>
      <c r="U50" s="2" t="str">
        <f t="shared" si="80"/>
        <v/>
      </c>
      <c r="V50" s="2" t="str">
        <f t="shared" si="81"/>
        <v/>
      </c>
      <c r="W50" s="2" t="str">
        <f t="shared" si="82"/>
        <v/>
      </c>
      <c r="X50" s="2">
        <f t="shared" si="83"/>
        <v>0</v>
      </c>
      <c r="Y50" s="2">
        <f t="shared" si="84"/>
        <v>0</v>
      </c>
      <c r="Z50" s="2">
        <f t="shared" si="85"/>
        <v>0</v>
      </c>
      <c r="AA50" s="2">
        <f t="shared" si="86"/>
        <v>0</v>
      </c>
      <c r="AB50" s="2">
        <f t="shared" si="87"/>
        <v>0</v>
      </c>
      <c r="AC50" s="2"/>
      <c r="AD50" s="831">
        <f t="shared" si="89"/>
        <v>0</v>
      </c>
      <c r="AE50" s="831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82"/>
      <c r="AQ50" s="2">
        <f t="shared" si="90"/>
        <v>0</v>
      </c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3.5" customHeight="1">
      <c r="B51" s="2">
        <f t="shared" si="66"/>
        <v>0</v>
      </c>
      <c r="C51" s="2" t="str">
        <f t="shared" si="67"/>
        <v/>
      </c>
      <c r="D51" s="2" t="str">
        <f t="shared" si="68"/>
        <v/>
      </c>
      <c r="E51" s="2" t="str">
        <f t="shared" si="69"/>
        <v/>
      </c>
      <c r="F51" s="2" t="str">
        <f t="shared" si="70"/>
        <v/>
      </c>
      <c r="G51" s="2" t="str">
        <f t="shared" si="71"/>
        <v/>
      </c>
      <c r="H51" s="2" t="str">
        <f t="shared" si="72"/>
        <v/>
      </c>
      <c r="I51" s="2">
        <f t="shared" si="73"/>
        <v>0</v>
      </c>
      <c r="J51" s="2">
        <f t="shared" si="74"/>
        <v>0</v>
      </c>
      <c r="K51" s="2">
        <f t="shared" si="75"/>
        <v>0</v>
      </c>
      <c r="L51" s="2">
        <f t="shared" si="76"/>
        <v>0</v>
      </c>
      <c r="M51" s="2"/>
      <c r="N51" s="831">
        <f t="shared" si="88"/>
        <v>0</v>
      </c>
      <c r="O51" s="831"/>
      <c r="P51" s="2"/>
      <c r="Q51" s="2"/>
      <c r="R51" s="2">
        <f t="shared" si="77"/>
        <v>0</v>
      </c>
      <c r="S51" s="2" t="str">
        <f t="shared" si="78"/>
        <v/>
      </c>
      <c r="T51" s="2" t="str">
        <f t="shared" si="79"/>
        <v/>
      </c>
      <c r="U51" s="2" t="str">
        <f t="shared" si="80"/>
        <v/>
      </c>
      <c r="V51" s="2" t="str">
        <f t="shared" si="81"/>
        <v/>
      </c>
      <c r="W51" s="2" t="str">
        <f t="shared" si="82"/>
        <v/>
      </c>
      <c r="X51" s="2" t="str">
        <f t="shared" si="83"/>
        <v/>
      </c>
      <c r="Y51" s="2">
        <f t="shared" si="84"/>
        <v>0</v>
      </c>
      <c r="Z51" s="2">
        <f t="shared" si="85"/>
        <v>0</v>
      </c>
      <c r="AA51" s="2">
        <f t="shared" si="86"/>
        <v>0</v>
      </c>
      <c r="AB51" s="2">
        <f t="shared" si="87"/>
        <v>0</v>
      </c>
      <c r="AC51" s="2"/>
      <c r="AD51" s="831">
        <f t="shared" si="89"/>
        <v>0</v>
      </c>
      <c r="AE51" s="831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82"/>
      <c r="AQ51" s="2">
        <f t="shared" si="90"/>
        <v>0</v>
      </c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3.5" customHeight="1">
      <c r="B52" s="2">
        <f t="shared" si="66"/>
        <v>0</v>
      </c>
      <c r="C52" s="2" t="str">
        <f t="shared" si="67"/>
        <v/>
      </c>
      <c r="D52" s="2" t="str">
        <f t="shared" si="68"/>
        <v/>
      </c>
      <c r="E52" s="2" t="str">
        <f t="shared" si="69"/>
        <v/>
      </c>
      <c r="F52" s="2" t="str">
        <f t="shared" si="70"/>
        <v/>
      </c>
      <c r="G52" s="2" t="str">
        <f t="shared" si="71"/>
        <v/>
      </c>
      <c r="H52" s="2" t="str">
        <f t="shared" si="72"/>
        <v/>
      </c>
      <c r="I52" s="2" t="str">
        <f t="shared" si="73"/>
        <v/>
      </c>
      <c r="J52" s="2">
        <f t="shared" si="74"/>
        <v>0</v>
      </c>
      <c r="K52" s="2">
        <f t="shared" si="75"/>
        <v>0</v>
      </c>
      <c r="L52" s="2">
        <f t="shared" si="76"/>
        <v>0</v>
      </c>
      <c r="M52" s="2"/>
      <c r="N52" s="831">
        <f t="shared" si="88"/>
        <v>0</v>
      </c>
      <c r="O52" s="831"/>
      <c r="P52" s="2"/>
      <c r="Q52" s="2"/>
      <c r="R52" s="2">
        <f t="shared" si="77"/>
        <v>0</v>
      </c>
      <c r="S52" s="2" t="str">
        <f t="shared" si="78"/>
        <v/>
      </c>
      <c r="T52" s="2" t="str">
        <f t="shared" si="79"/>
        <v/>
      </c>
      <c r="U52" s="2" t="str">
        <f t="shared" si="80"/>
        <v/>
      </c>
      <c r="V52" s="2" t="str">
        <f t="shared" si="81"/>
        <v/>
      </c>
      <c r="W52" s="2" t="str">
        <f t="shared" si="82"/>
        <v/>
      </c>
      <c r="X52" s="2" t="str">
        <f t="shared" si="83"/>
        <v/>
      </c>
      <c r="Y52" s="2" t="str">
        <f t="shared" si="84"/>
        <v/>
      </c>
      <c r="Z52" s="2">
        <f t="shared" si="85"/>
        <v>0</v>
      </c>
      <c r="AA52" s="2">
        <f t="shared" si="86"/>
        <v>0</v>
      </c>
      <c r="AB52" s="2">
        <f t="shared" si="87"/>
        <v>0</v>
      </c>
      <c r="AC52" s="2"/>
      <c r="AD52" s="831">
        <f t="shared" si="89"/>
        <v>0</v>
      </c>
      <c r="AE52" s="831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82"/>
      <c r="AQ52" s="2">
        <f t="shared" si="90"/>
        <v>0</v>
      </c>
      <c r="AR52" s="2"/>
      <c r="AS52" s="2"/>
      <c r="AT52" s="2"/>
      <c r="AU52" s="2"/>
      <c r="AV52" s="2"/>
      <c r="AW52" s="2"/>
      <c r="AX52" s="2"/>
      <c r="AY52" s="2"/>
      <c r="AZ52" s="2"/>
    </row>
    <row r="53" spans="1:52">
      <c r="B53" s="2">
        <f t="shared" si="66"/>
        <v>0</v>
      </c>
      <c r="C53" s="2" t="str">
        <f t="shared" si="67"/>
        <v/>
      </c>
      <c r="D53" s="2" t="str">
        <f t="shared" si="68"/>
        <v/>
      </c>
      <c r="E53" s="2" t="str">
        <f t="shared" si="69"/>
        <v/>
      </c>
      <c r="F53" s="2" t="str">
        <f t="shared" si="70"/>
        <v/>
      </c>
      <c r="G53" s="2" t="str">
        <f t="shared" si="71"/>
        <v/>
      </c>
      <c r="H53" s="2" t="str">
        <f t="shared" si="72"/>
        <v/>
      </c>
      <c r="I53" s="2" t="str">
        <f t="shared" si="73"/>
        <v/>
      </c>
      <c r="J53" s="2">
        <f t="shared" si="74"/>
        <v>0</v>
      </c>
      <c r="K53" s="2">
        <f t="shared" si="75"/>
        <v>0</v>
      </c>
      <c r="L53" s="2">
        <f t="shared" si="76"/>
        <v>0</v>
      </c>
      <c r="M53" s="2"/>
      <c r="N53" s="831">
        <f t="shared" si="88"/>
        <v>0</v>
      </c>
      <c r="O53" s="831"/>
      <c r="P53" s="2"/>
      <c r="Q53" s="2"/>
      <c r="R53" s="2">
        <f t="shared" si="77"/>
        <v>0</v>
      </c>
      <c r="S53" s="2" t="str">
        <f t="shared" si="78"/>
        <v/>
      </c>
      <c r="T53" s="2" t="str">
        <f t="shared" si="79"/>
        <v/>
      </c>
      <c r="U53" s="2" t="str">
        <f t="shared" si="80"/>
        <v/>
      </c>
      <c r="V53" s="2" t="str">
        <f t="shared" si="81"/>
        <v/>
      </c>
      <c r="W53" s="2" t="str">
        <f t="shared" si="82"/>
        <v/>
      </c>
      <c r="X53" s="2" t="str">
        <f t="shared" si="83"/>
        <v/>
      </c>
      <c r="Y53" s="2" t="str">
        <f t="shared" si="84"/>
        <v/>
      </c>
      <c r="Z53" s="2">
        <f t="shared" si="85"/>
        <v>0</v>
      </c>
      <c r="AA53" s="2">
        <f t="shared" si="86"/>
        <v>0</v>
      </c>
      <c r="AB53" s="2">
        <f t="shared" si="87"/>
        <v>0</v>
      </c>
      <c r="AC53" s="2"/>
      <c r="AD53" s="831">
        <f t="shared" si="89"/>
        <v>0</v>
      </c>
      <c r="AE53" s="831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182"/>
      <c r="AQ53" s="2">
        <f t="shared" si="90"/>
        <v>0</v>
      </c>
      <c r="AR53" s="2"/>
      <c r="AS53" s="2"/>
      <c r="AT53" s="2"/>
      <c r="AU53" s="2"/>
      <c r="AV53" s="2"/>
      <c r="AW53" s="2"/>
      <c r="AX53" s="2"/>
      <c r="AY53" s="2"/>
      <c r="AZ53" s="2"/>
    </row>
    <row r="54" spans="1:52">
      <c r="B54" s="2">
        <f t="shared" si="66"/>
        <v>0</v>
      </c>
      <c r="C54" s="2" t="str">
        <f t="shared" si="67"/>
        <v/>
      </c>
      <c r="D54" s="2" t="str">
        <f t="shared" si="68"/>
        <v/>
      </c>
      <c r="E54" s="2" t="str">
        <f t="shared" si="69"/>
        <v/>
      </c>
      <c r="F54" s="2" t="str">
        <f t="shared" si="70"/>
        <v/>
      </c>
      <c r="G54" s="2" t="str">
        <f t="shared" si="71"/>
        <v/>
      </c>
      <c r="H54" s="2" t="str">
        <f t="shared" si="72"/>
        <v/>
      </c>
      <c r="I54" s="2" t="str">
        <f t="shared" si="73"/>
        <v/>
      </c>
      <c r="J54" s="2" t="str">
        <f t="shared" si="74"/>
        <v/>
      </c>
      <c r="K54" s="2" t="str">
        <f t="shared" si="75"/>
        <v/>
      </c>
      <c r="L54" s="2">
        <f t="shared" si="76"/>
        <v>0</v>
      </c>
      <c r="M54" s="2"/>
      <c r="N54" s="831">
        <f>COUNTIF(B54:M54,"③")*3+SUM(B54:M54)</f>
        <v>0</v>
      </c>
      <c r="O54" s="831"/>
      <c r="P54" s="2"/>
      <c r="Q54" s="2"/>
      <c r="R54" s="2">
        <f t="shared" si="77"/>
        <v>0</v>
      </c>
      <c r="S54" s="2" t="str">
        <f t="shared" si="78"/>
        <v/>
      </c>
      <c r="T54" s="2" t="str">
        <f t="shared" si="79"/>
        <v/>
      </c>
      <c r="U54" s="2" t="str">
        <f t="shared" si="80"/>
        <v/>
      </c>
      <c r="V54" s="2" t="str">
        <f t="shared" si="81"/>
        <v/>
      </c>
      <c r="W54" s="2" t="str">
        <f t="shared" si="82"/>
        <v/>
      </c>
      <c r="X54" s="2" t="str">
        <f t="shared" si="83"/>
        <v/>
      </c>
      <c r="Y54" s="2" t="str">
        <f t="shared" si="84"/>
        <v/>
      </c>
      <c r="Z54" s="2" t="str">
        <f t="shared" si="85"/>
        <v/>
      </c>
      <c r="AA54" s="2" t="str">
        <f t="shared" si="86"/>
        <v/>
      </c>
      <c r="AB54" s="2">
        <f t="shared" si="87"/>
        <v>0</v>
      </c>
      <c r="AC54" s="2"/>
      <c r="AD54" s="831">
        <f>COUNTIF(R54:AC54,"③")*3+SUM(R54:AC54)</f>
        <v>0</v>
      </c>
      <c r="AE54" s="831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84"/>
      <c r="AQ54" s="2">
        <f t="shared" si="90"/>
        <v>0</v>
      </c>
      <c r="AR54" s="2"/>
      <c r="AS54" s="2"/>
      <c r="AT54" s="2"/>
      <c r="AU54" s="2"/>
      <c r="AV54" s="2"/>
      <c r="AW54" s="2"/>
      <c r="AX54" s="2"/>
      <c r="AY54" s="2"/>
      <c r="AZ54" s="2"/>
    </row>
    <row r="55" spans="1:52">
      <c r="AI55" s="182"/>
    </row>
    <row r="56" spans="1:52">
      <c r="AI56" s="182"/>
    </row>
    <row r="57" spans="1:52">
      <c r="AI57" s="182"/>
    </row>
    <row r="58" spans="1:52">
      <c r="AI58" s="182"/>
    </row>
    <row r="59" spans="1:52">
      <c r="AI59" s="182"/>
    </row>
    <row r="60" spans="1:52">
      <c r="AI60" s="182"/>
    </row>
    <row r="61" spans="1:52">
      <c r="AI61" s="182"/>
    </row>
    <row r="62" spans="1:52">
      <c r="AI62" s="182"/>
    </row>
  </sheetData>
  <mergeCells count="53">
    <mergeCell ref="N52:O52"/>
    <mergeCell ref="AD52:AE52"/>
    <mergeCell ref="N53:O53"/>
    <mergeCell ref="AD53:AE53"/>
    <mergeCell ref="N54:O54"/>
    <mergeCell ref="AD54:AE54"/>
    <mergeCell ref="AF29:AH29"/>
    <mergeCell ref="N51:O51"/>
    <mergeCell ref="AD51:AE51"/>
    <mergeCell ref="N45:O45"/>
    <mergeCell ref="AD45:AE45"/>
    <mergeCell ref="N46:O46"/>
    <mergeCell ref="AD46:AE46"/>
    <mergeCell ref="N47:O47"/>
    <mergeCell ref="AD47:AE47"/>
    <mergeCell ref="N48:O48"/>
    <mergeCell ref="AD48:AE48"/>
    <mergeCell ref="N49:O49"/>
    <mergeCell ref="AD49:AE49"/>
    <mergeCell ref="N50:O50"/>
    <mergeCell ref="AD50:AE50"/>
    <mergeCell ref="N44:O44"/>
    <mergeCell ref="AD44:AE44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T2:V2"/>
    <mergeCell ref="W2:Y2"/>
    <mergeCell ref="P25:Q25"/>
    <mergeCell ref="AC2:AE2"/>
    <mergeCell ref="AF2:AH2"/>
    <mergeCell ref="P16:Q16"/>
    <mergeCell ref="P17:Q17"/>
    <mergeCell ref="P18:Q18"/>
    <mergeCell ref="P19:Q19"/>
    <mergeCell ref="Z2:AB2"/>
    <mergeCell ref="P20:Q20"/>
    <mergeCell ref="P21:Q21"/>
    <mergeCell ref="P22:Q22"/>
    <mergeCell ref="P23:Q23"/>
    <mergeCell ref="P24:Q24"/>
    <mergeCell ref="E2:G2"/>
    <mergeCell ref="H2:J2"/>
    <mergeCell ref="K2:M2"/>
    <mergeCell ref="N2:P2"/>
    <mergeCell ref="Q2:S2"/>
  </mergeCells>
  <phoneticPr fontId="5"/>
  <pageMargins left="0.19685039370078741" right="0" top="0.39370078740157483" bottom="0.47244094488188981" header="0.31496062992125984" footer="0.31496062992125984"/>
  <pageSetup paperSize="9" scale="92" fitToHeight="2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74"/>
  <sheetViews>
    <sheetView showGridLines="0" view="pageBreakPreview" zoomScaleNormal="100" zoomScaleSheetLayoutView="100" workbookViewId="0">
      <selection activeCell="Y68" sqref="Y68"/>
    </sheetView>
  </sheetViews>
  <sheetFormatPr defaultColWidth="8.88671875" defaultRowHeight="12"/>
  <cols>
    <col min="1" max="1" width="1.77734375" style="389" customWidth="1"/>
    <col min="2" max="2" width="3.44140625" style="389" customWidth="1"/>
    <col min="3" max="3" width="11.88671875" style="389" customWidth="1"/>
    <col min="4" max="4" width="3.33203125" style="390" customWidth="1"/>
    <col min="5" max="5" width="6.109375" style="389" customWidth="1"/>
    <col min="6" max="6" width="1.77734375" style="389" customWidth="1"/>
    <col min="7" max="8" width="6.109375" style="389" customWidth="1"/>
    <col min="9" max="9" width="0.88671875" style="389" customWidth="1"/>
    <col min="10" max="11" width="6.109375" style="389" customWidth="1"/>
    <col min="12" max="12" width="0.88671875" style="389" customWidth="1"/>
    <col min="13" max="14" width="6.109375" style="389" customWidth="1"/>
    <col min="15" max="15" width="0.88671875" style="389" customWidth="1"/>
    <col min="16" max="17" width="6.109375" style="389" customWidth="1"/>
    <col min="18" max="18" width="0.88671875" style="389" customWidth="1"/>
    <col min="19" max="20" width="6.109375" style="389" customWidth="1"/>
    <col min="21" max="21" width="0.88671875" style="389" customWidth="1"/>
    <col min="22" max="22" width="6.109375" style="389" customWidth="1"/>
    <col min="23" max="23" width="9" style="389" customWidth="1"/>
    <col min="24" max="24" width="1.77734375" style="389" customWidth="1"/>
    <col min="25" max="16384" width="8.88671875" style="389"/>
  </cols>
  <sheetData>
    <row r="1" spans="2:23" ht="16.2">
      <c r="B1" s="1074" t="s">
        <v>219</v>
      </c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4"/>
      <c r="W1" s="1074"/>
    </row>
    <row r="2" spans="2:23">
      <c r="B2" s="391" t="s">
        <v>220</v>
      </c>
      <c r="R2" s="392"/>
      <c r="S2" s="392"/>
      <c r="T2" s="392"/>
      <c r="U2" s="392"/>
      <c r="V2" s="392"/>
    </row>
    <row r="3" spans="2:23" ht="12.6" thickBot="1">
      <c r="R3" s="1080" t="s">
        <v>273</v>
      </c>
      <c r="S3" s="1080"/>
      <c r="T3" s="1080"/>
      <c r="U3" s="1080"/>
      <c r="V3" s="1080"/>
      <c r="W3" s="1080"/>
    </row>
    <row r="4" spans="2:23" ht="12.6" thickBot="1">
      <c r="B4" s="393" t="s">
        <v>0</v>
      </c>
      <c r="C4" s="394" t="s">
        <v>221</v>
      </c>
      <c r="D4" s="395"/>
      <c r="E4" s="1075" t="s">
        <v>222</v>
      </c>
      <c r="F4" s="1076"/>
      <c r="G4" s="1077"/>
      <c r="H4" s="1075" t="s">
        <v>223</v>
      </c>
      <c r="I4" s="1076"/>
      <c r="J4" s="1077"/>
      <c r="K4" s="1075" t="s">
        <v>224</v>
      </c>
      <c r="L4" s="1076"/>
      <c r="M4" s="1077"/>
      <c r="N4" s="1075" t="s">
        <v>225</v>
      </c>
      <c r="O4" s="1076"/>
      <c r="P4" s="1077"/>
      <c r="Q4" s="1075" t="s">
        <v>226</v>
      </c>
      <c r="R4" s="1076"/>
      <c r="S4" s="1077"/>
      <c r="T4" s="1075" t="s">
        <v>227</v>
      </c>
      <c r="U4" s="1076"/>
      <c r="V4" s="1078"/>
      <c r="W4" s="396" t="s">
        <v>2</v>
      </c>
    </row>
    <row r="5" spans="2:23" ht="13.5" customHeight="1">
      <c r="B5" s="1079">
        <v>1</v>
      </c>
      <c r="C5" s="397" t="s">
        <v>228</v>
      </c>
      <c r="D5" s="398" t="s">
        <v>229</v>
      </c>
      <c r="E5" s="1042"/>
      <c r="F5" s="1043"/>
      <c r="G5" s="1044"/>
      <c r="H5" s="1042"/>
      <c r="I5" s="1043"/>
      <c r="J5" s="1044"/>
      <c r="K5" s="1042">
        <v>0.47222222222222221</v>
      </c>
      <c r="L5" s="1043"/>
      <c r="M5" s="1044"/>
      <c r="N5" s="1042">
        <v>0.51041666666666663</v>
      </c>
      <c r="O5" s="1043"/>
      <c r="P5" s="1044"/>
      <c r="Q5" s="1042">
        <v>0.54861111111111116</v>
      </c>
      <c r="R5" s="1043"/>
      <c r="S5" s="1044"/>
      <c r="T5" s="1042"/>
      <c r="U5" s="1043"/>
      <c r="V5" s="1044"/>
      <c r="W5" s="1025"/>
    </row>
    <row r="6" spans="2:23" ht="13.5" customHeight="1">
      <c r="B6" s="1018"/>
      <c r="C6" s="399" t="s">
        <v>230</v>
      </c>
      <c r="D6" s="400" t="s">
        <v>3</v>
      </c>
      <c r="E6" s="1057" t="s">
        <v>231</v>
      </c>
      <c r="F6" s="1058"/>
      <c r="G6" s="1058"/>
      <c r="H6" s="1058"/>
      <c r="I6" s="1058"/>
      <c r="J6" s="1059"/>
      <c r="K6" s="401" t="s">
        <v>232</v>
      </c>
      <c r="L6" s="55" t="s">
        <v>4</v>
      </c>
      <c r="M6" s="402" t="s">
        <v>233</v>
      </c>
      <c r="N6" s="401" t="s">
        <v>234</v>
      </c>
      <c r="O6" s="55" t="s">
        <v>4</v>
      </c>
      <c r="P6" s="402" t="s">
        <v>235</v>
      </c>
      <c r="Q6" s="401" t="s">
        <v>236</v>
      </c>
      <c r="R6" s="55" t="s">
        <v>4</v>
      </c>
      <c r="S6" s="403" t="s">
        <v>237</v>
      </c>
      <c r="T6" s="404"/>
      <c r="U6" s="55" t="s">
        <v>4</v>
      </c>
      <c r="V6" s="405"/>
      <c r="W6" s="1025"/>
    </row>
    <row r="7" spans="2:23" ht="13.5" customHeight="1">
      <c r="B7" s="1018"/>
      <c r="C7" s="406" t="s">
        <v>238</v>
      </c>
      <c r="D7" s="407" t="s">
        <v>5</v>
      </c>
      <c r="E7" s="1060"/>
      <c r="F7" s="1061"/>
      <c r="G7" s="1061"/>
      <c r="H7" s="1061"/>
      <c r="I7" s="1061"/>
      <c r="J7" s="1062"/>
      <c r="K7" s="404"/>
      <c r="L7" s="408" t="s">
        <v>4</v>
      </c>
      <c r="M7" s="409"/>
      <c r="N7" s="404"/>
      <c r="O7" s="408" t="s">
        <v>4</v>
      </c>
      <c r="P7" s="409"/>
      <c r="Q7" s="404"/>
      <c r="R7" s="408" t="s">
        <v>4</v>
      </c>
      <c r="S7" s="408"/>
      <c r="T7" s="404"/>
      <c r="U7" s="408" t="s">
        <v>4</v>
      </c>
      <c r="V7" s="408"/>
      <c r="W7" s="1025"/>
    </row>
    <row r="8" spans="2:23" ht="13.5" customHeight="1">
      <c r="B8" s="1018"/>
      <c r="C8" s="410" t="s">
        <v>239</v>
      </c>
      <c r="D8" s="411" t="s">
        <v>6</v>
      </c>
      <c r="E8" s="1060"/>
      <c r="F8" s="1061"/>
      <c r="G8" s="1061"/>
      <c r="H8" s="1061"/>
      <c r="I8" s="1061"/>
      <c r="J8" s="1062"/>
      <c r="K8" s="1039" t="s">
        <v>234</v>
      </c>
      <c r="L8" s="1040"/>
      <c r="M8" s="1041"/>
      <c r="N8" s="1039" t="s">
        <v>236</v>
      </c>
      <c r="O8" s="1040"/>
      <c r="P8" s="1041"/>
      <c r="Q8" s="1039" t="s">
        <v>235</v>
      </c>
      <c r="R8" s="1040"/>
      <c r="S8" s="1041"/>
      <c r="T8" s="1039"/>
      <c r="U8" s="1040"/>
      <c r="V8" s="1041"/>
      <c r="W8" s="1025"/>
    </row>
    <row r="9" spans="2:23" ht="13.5" customHeight="1" thickBot="1">
      <c r="B9" s="1018"/>
      <c r="C9" s="412" t="s">
        <v>11</v>
      </c>
      <c r="D9" s="413" t="s">
        <v>7</v>
      </c>
      <c r="E9" s="1063"/>
      <c r="F9" s="1064"/>
      <c r="G9" s="1064"/>
      <c r="H9" s="1064"/>
      <c r="I9" s="1064"/>
      <c r="J9" s="1065"/>
      <c r="K9" s="1027" t="s">
        <v>235</v>
      </c>
      <c r="L9" s="1028"/>
      <c r="M9" s="1029"/>
      <c r="N9" s="1030" t="s">
        <v>237</v>
      </c>
      <c r="O9" s="1031"/>
      <c r="P9" s="1032"/>
      <c r="Q9" s="1027" t="s">
        <v>234</v>
      </c>
      <c r="R9" s="1028"/>
      <c r="S9" s="1029"/>
      <c r="T9" s="1027"/>
      <c r="U9" s="1028"/>
      <c r="V9" s="1029"/>
      <c r="W9" s="1037"/>
    </row>
    <row r="10" spans="2:23" ht="13.5" customHeight="1" thickTop="1">
      <c r="B10" s="1018"/>
      <c r="C10" s="397" t="s">
        <v>228</v>
      </c>
      <c r="D10" s="398" t="s">
        <v>229</v>
      </c>
      <c r="E10" s="1042"/>
      <c r="F10" s="1043"/>
      <c r="G10" s="1044"/>
      <c r="H10" s="1042"/>
      <c r="I10" s="1043"/>
      <c r="J10" s="1044"/>
      <c r="K10" s="1042"/>
      <c r="L10" s="1043"/>
      <c r="M10" s="1044"/>
      <c r="N10" s="1042">
        <v>0.51041666666666663</v>
      </c>
      <c r="O10" s="1043"/>
      <c r="P10" s="1044"/>
      <c r="Q10" s="1042">
        <v>0.54861111111111116</v>
      </c>
      <c r="R10" s="1043"/>
      <c r="S10" s="1044"/>
      <c r="T10" s="1042">
        <v>0.58680555555555558</v>
      </c>
      <c r="U10" s="1043"/>
      <c r="V10" s="1044"/>
      <c r="W10" s="1025"/>
    </row>
    <row r="11" spans="2:23" ht="13.5" customHeight="1">
      <c r="B11" s="1018"/>
      <c r="C11" s="399" t="s">
        <v>230</v>
      </c>
      <c r="D11" s="400" t="s">
        <v>3</v>
      </c>
      <c r="E11" s="1057" t="s">
        <v>231</v>
      </c>
      <c r="F11" s="1058"/>
      <c r="G11" s="1058"/>
      <c r="H11" s="1058"/>
      <c r="I11" s="1058"/>
      <c r="J11" s="1058"/>
      <c r="K11" s="1058"/>
      <c r="L11" s="1058"/>
      <c r="M11" s="1059"/>
      <c r="N11" s="401" t="s">
        <v>240</v>
      </c>
      <c r="O11" s="55" t="s">
        <v>4</v>
      </c>
      <c r="P11" s="402" t="s">
        <v>73</v>
      </c>
      <c r="Q11" s="401" t="s">
        <v>116</v>
      </c>
      <c r="R11" s="55" t="s">
        <v>4</v>
      </c>
      <c r="S11" s="414" t="s">
        <v>26</v>
      </c>
      <c r="T11" s="401" t="s">
        <v>241</v>
      </c>
      <c r="U11" s="55" t="s">
        <v>4</v>
      </c>
      <c r="V11" s="415" t="s">
        <v>242</v>
      </c>
      <c r="W11" s="1025"/>
    </row>
    <row r="12" spans="2:23" ht="13.5" customHeight="1">
      <c r="B12" s="1018"/>
      <c r="C12" s="406" t="s">
        <v>243</v>
      </c>
      <c r="D12" s="407" t="s">
        <v>5</v>
      </c>
      <c r="E12" s="1060"/>
      <c r="F12" s="1061"/>
      <c r="G12" s="1061"/>
      <c r="H12" s="1061"/>
      <c r="I12" s="1061"/>
      <c r="J12" s="1061"/>
      <c r="K12" s="1061"/>
      <c r="L12" s="1061"/>
      <c r="M12" s="1062"/>
      <c r="N12" s="404"/>
      <c r="O12" s="408" t="s">
        <v>4</v>
      </c>
      <c r="P12" s="409"/>
      <c r="Q12" s="404"/>
      <c r="R12" s="408" t="s">
        <v>4</v>
      </c>
      <c r="S12" s="409"/>
      <c r="T12" s="404"/>
      <c r="U12" s="408" t="s">
        <v>4</v>
      </c>
      <c r="V12" s="408"/>
      <c r="W12" s="1025"/>
    </row>
    <row r="13" spans="2:23" ht="13.5" customHeight="1">
      <c r="B13" s="1018"/>
      <c r="C13" s="410" t="s">
        <v>244</v>
      </c>
      <c r="D13" s="411" t="s">
        <v>6</v>
      </c>
      <c r="E13" s="1060"/>
      <c r="F13" s="1061"/>
      <c r="G13" s="1061"/>
      <c r="H13" s="1061"/>
      <c r="I13" s="1061"/>
      <c r="J13" s="1061"/>
      <c r="K13" s="1061"/>
      <c r="L13" s="1061"/>
      <c r="M13" s="1062"/>
      <c r="N13" s="1039" t="s">
        <v>116</v>
      </c>
      <c r="O13" s="1040"/>
      <c r="P13" s="1041"/>
      <c r="Q13" s="1039" t="s">
        <v>241</v>
      </c>
      <c r="R13" s="1040"/>
      <c r="S13" s="1041"/>
      <c r="T13" s="1039" t="s">
        <v>245</v>
      </c>
      <c r="U13" s="1040"/>
      <c r="V13" s="1041"/>
      <c r="W13" s="1025"/>
    </row>
    <row r="14" spans="2:23" ht="13.5" customHeight="1" thickBot="1">
      <c r="B14" s="1038"/>
      <c r="C14" s="412" t="s">
        <v>11</v>
      </c>
      <c r="D14" s="413" t="s">
        <v>7</v>
      </c>
      <c r="E14" s="1063"/>
      <c r="F14" s="1064"/>
      <c r="G14" s="1064"/>
      <c r="H14" s="1064"/>
      <c r="I14" s="1064"/>
      <c r="J14" s="1064"/>
      <c r="K14" s="1064"/>
      <c r="L14" s="1064"/>
      <c r="M14" s="1065"/>
      <c r="N14" s="1027" t="s">
        <v>245</v>
      </c>
      <c r="O14" s="1028"/>
      <c r="P14" s="1029"/>
      <c r="Q14" s="1027" t="s">
        <v>242</v>
      </c>
      <c r="R14" s="1028"/>
      <c r="S14" s="1029"/>
      <c r="T14" s="1027" t="s">
        <v>116</v>
      </c>
      <c r="U14" s="1028"/>
      <c r="V14" s="1029"/>
      <c r="W14" s="1037"/>
    </row>
    <row r="15" spans="2:23" ht="13.5" customHeight="1" thickTop="1">
      <c r="B15" s="1018">
        <v>2</v>
      </c>
      <c r="C15" s="397" t="s">
        <v>246</v>
      </c>
      <c r="D15" s="398" t="s">
        <v>229</v>
      </c>
      <c r="E15" s="1042">
        <v>0.46527777777777779</v>
      </c>
      <c r="F15" s="1043"/>
      <c r="G15" s="1044"/>
      <c r="H15" s="1042">
        <v>0.50347222222222221</v>
      </c>
      <c r="I15" s="1043"/>
      <c r="J15" s="1044"/>
      <c r="K15" s="1048"/>
      <c r="L15" s="1066"/>
      <c r="M15" s="1066"/>
      <c r="N15" s="1066"/>
      <c r="O15" s="1066"/>
      <c r="P15" s="1066"/>
      <c r="Q15" s="1066"/>
      <c r="R15" s="1066"/>
      <c r="S15" s="1066"/>
      <c r="T15" s="1066"/>
      <c r="U15" s="1066"/>
      <c r="V15" s="1067"/>
      <c r="W15" s="1025"/>
    </row>
    <row r="16" spans="2:23" ht="13.5" customHeight="1">
      <c r="B16" s="1018"/>
      <c r="C16" s="399" t="s">
        <v>247</v>
      </c>
      <c r="D16" s="400" t="s">
        <v>3</v>
      </c>
      <c r="E16" s="416" t="s">
        <v>232</v>
      </c>
      <c r="F16" s="55" t="s">
        <v>4</v>
      </c>
      <c r="G16" s="416" t="s">
        <v>242</v>
      </c>
      <c r="H16" s="417" t="s">
        <v>245</v>
      </c>
      <c r="I16" s="55" t="s">
        <v>4</v>
      </c>
      <c r="J16" s="416" t="s">
        <v>241</v>
      </c>
      <c r="K16" s="1068"/>
      <c r="L16" s="1069"/>
      <c r="M16" s="1069"/>
      <c r="N16" s="1069"/>
      <c r="O16" s="1069"/>
      <c r="P16" s="1069"/>
      <c r="Q16" s="1069"/>
      <c r="R16" s="1069"/>
      <c r="S16" s="1069"/>
      <c r="T16" s="1069"/>
      <c r="U16" s="1069"/>
      <c r="V16" s="1070"/>
      <c r="W16" s="1025"/>
    </row>
    <row r="17" spans="2:23" ht="13.5" customHeight="1">
      <c r="B17" s="1018"/>
      <c r="C17" s="406" t="s">
        <v>248</v>
      </c>
      <c r="D17" s="407" t="s">
        <v>5</v>
      </c>
      <c r="E17" s="404"/>
      <c r="F17" s="408" t="s">
        <v>4</v>
      </c>
      <c r="G17" s="409"/>
      <c r="H17" s="404"/>
      <c r="I17" s="408" t="s">
        <v>4</v>
      </c>
      <c r="J17" s="409"/>
      <c r="K17" s="1068"/>
      <c r="L17" s="1069"/>
      <c r="M17" s="1069"/>
      <c r="N17" s="1069"/>
      <c r="O17" s="1069"/>
      <c r="P17" s="1069"/>
      <c r="Q17" s="1069"/>
      <c r="R17" s="1069"/>
      <c r="S17" s="1069"/>
      <c r="T17" s="1069"/>
      <c r="U17" s="1069"/>
      <c r="V17" s="1070"/>
      <c r="W17" s="1025"/>
    </row>
    <row r="18" spans="2:23" ht="13.5" customHeight="1">
      <c r="B18" s="1018"/>
      <c r="C18" s="410" t="s">
        <v>232</v>
      </c>
      <c r="D18" s="411" t="s">
        <v>6</v>
      </c>
      <c r="E18" s="1039" t="s">
        <v>245</v>
      </c>
      <c r="F18" s="1040"/>
      <c r="G18" s="1041"/>
      <c r="H18" s="1039" t="s">
        <v>242</v>
      </c>
      <c r="I18" s="1040"/>
      <c r="J18" s="1041"/>
      <c r="K18" s="1068"/>
      <c r="L18" s="1069"/>
      <c r="M18" s="1069"/>
      <c r="N18" s="1069"/>
      <c r="O18" s="1069"/>
      <c r="P18" s="1069"/>
      <c r="Q18" s="1069"/>
      <c r="R18" s="1069"/>
      <c r="S18" s="1069"/>
      <c r="T18" s="1069"/>
      <c r="U18" s="1069"/>
      <c r="V18" s="1070"/>
      <c r="W18" s="1025"/>
    </row>
    <row r="19" spans="2:23" ht="13.5" customHeight="1" thickBot="1">
      <c r="B19" s="1038"/>
      <c r="C19" s="412" t="s">
        <v>11</v>
      </c>
      <c r="D19" s="413" t="s">
        <v>7</v>
      </c>
      <c r="E19" s="1027" t="s">
        <v>241</v>
      </c>
      <c r="F19" s="1028"/>
      <c r="G19" s="1029"/>
      <c r="H19" s="1027" t="s">
        <v>232</v>
      </c>
      <c r="I19" s="1028"/>
      <c r="J19" s="1029"/>
      <c r="K19" s="1071"/>
      <c r="L19" s="1072"/>
      <c r="M19" s="1072"/>
      <c r="N19" s="1072"/>
      <c r="O19" s="1072"/>
      <c r="P19" s="1072"/>
      <c r="Q19" s="1072"/>
      <c r="R19" s="1072"/>
      <c r="S19" s="1072"/>
      <c r="T19" s="1072"/>
      <c r="U19" s="1072"/>
      <c r="V19" s="1073"/>
      <c r="W19" s="1037"/>
    </row>
    <row r="20" spans="2:23" ht="13.5" customHeight="1" thickTop="1">
      <c r="B20" s="1018">
        <v>3</v>
      </c>
      <c r="C20" s="397" t="s">
        <v>228</v>
      </c>
      <c r="D20" s="398" t="s">
        <v>229</v>
      </c>
      <c r="E20" s="1042">
        <v>0.39583333333333331</v>
      </c>
      <c r="F20" s="1043"/>
      <c r="G20" s="1044"/>
      <c r="H20" s="1042">
        <v>0.43402777777777779</v>
      </c>
      <c r="I20" s="1043"/>
      <c r="J20" s="1044"/>
      <c r="K20" s="1042">
        <v>0.47222222222222221</v>
      </c>
      <c r="L20" s="1043"/>
      <c r="M20" s="1044"/>
      <c r="N20" s="1042">
        <v>0.51041666666666663</v>
      </c>
      <c r="O20" s="1043"/>
      <c r="P20" s="1044"/>
      <c r="Q20" s="1042">
        <v>0.54861111111111116</v>
      </c>
      <c r="R20" s="1043"/>
      <c r="S20" s="1044"/>
      <c r="T20" s="1042">
        <v>0.58680555555555558</v>
      </c>
      <c r="U20" s="1043"/>
      <c r="V20" s="1044"/>
      <c r="W20" s="1025"/>
    </row>
    <row r="21" spans="2:23" ht="13.5" customHeight="1">
      <c r="B21" s="1018"/>
      <c r="C21" s="399" t="s">
        <v>249</v>
      </c>
      <c r="D21" s="400" t="s">
        <v>3</v>
      </c>
      <c r="E21" s="416" t="s">
        <v>245</v>
      </c>
      <c r="F21" s="55" t="s">
        <v>4</v>
      </c>
      <c r="G21" s="416" t="s">
        <v>68</v>
      </c>
      <c r="H21" s="417" t="s">
        <v>66</v>
      </c>
      <c r="I21" s="55" t="s">
        <v>4</v>
      </c>
      <c r="J21" s="416" t="s">
        <v>61</v>
      </c>
      <c r="K21" s="401" t="s">
        <v>233</v>
      </c>
      <c r="L21" s="55" t="s">
        <v>4</v>
      </c>
      <c r="M21" s="414" t="s">
        <v>31</v>
      </c>
      <c r="N21" s="401" t="s">
        <v>241</v>
      </c>
      <c r="O21" s="55" t="s">
        <v>4</v>
      </c>
      <c r="P21" s="402" t="s">
        <v>232</v>
      </c>
      <c r="Q21" s="401" t="s">
        <v>240</v>
      </c>
      <c r="R21" s="55" t="s">
        <v>4</v>
      </c>
      <c r="S21" s="402" t="s">
        <v>242</v>
      </c>
      <c r="T21" s="418" t="s">
        <v>237</v>
      </c>
      <c r="U21" s="55" t="s">
        <v>4</v>
      </c>
      <c r="V21" s="415" t="s">
        <v>116</v>
      </c>
      <c r="W21" s="1025"/>
    </row>
    <row r="22" spans="2:23" ht="13.5" customHeight="1">
      <c r="B22" s="1018"/>
      <c r="C22" s="406" t="s">
        <v>250</v>
      </c>
      <c r="D22" s="407" t="s">
        <v>5</v>
      </c>
      <c r="E22" s="404"/>
      <c r="F22" s="408" t="s">
        <v>4</v>
      </c>
      <c r="G22" s="409"/>
      <c r="H22" s="404"/>
      <c r="I22" s="408" t="s">
        <v>4</v>
      </c>
      <c r="J22" s="409"/>
      <c r="K22" s="404"/>
      <c r="L22" s="408" t="s">
        <v>4</v>
      </c>
      <c r="M22" s="409"/>
      <c r="N22" s="404"/>
      <c r="O22" s="408" t="s">
        <v>4</v>
      </c>
      <c r="P22" s="409"/>
      <c r="Q22" s="404"/>
      <c r="R22" s="408" t="s">
        <v>4</v>
      </c>
      <c r="S22" s="409"/>
      <c r="T22" s="404"/>
      <c r="U22" s="408" t="s">
        <v>4</v>
      </c>
      <c r="V22" s="408"/>
      <c r="W22" s="1025"/>
    </row>
    <row r="23" spans="2:23" ht="13.5" customHeight="1">
      <c r="B23" s="1018"/>
      <c r="C23" s="410" t="s">
        <v>234</v>
      </c>
      <c r="D23" s="411" t="s">
        <v>6</v>
      </c>
      <c r="E23" s="1039" t="s">
        <v>234</v>
      </c>
      <c r="F23" s="1040"/>
      <c r="G23" s="1041"/>
      <c r="H23" s="1039" t="s">
        <v>233</v>
      </c>
      <c r="I23" s="1040"/>
      <c r="J23" s="1041"/>
      <c r="K23" s="1039" t="s">
        <v>241</v>
      </c>
      <c r="L23" s="1040"/>
      <c r="M23" s="1041"/>
      <c r="N23" s="1039" t="s">
        <v>240</v>
      </c>
      <c r="O23" s="1040"/>
      <c r="P23" s="1041"/>
      <c r="Q23" s="1045" t="s">
        <v>237</v>
      </c>
      <c r="R23" s="1046"/>
      <c r="S23" s="1047"/>
      <c r="T23" s="1039" t="s">
        <v>242</v>
      </c>
      <c r="U23" s="1040"/>
      <c r="V23" s="1041"/>
      <c r="W23" s="1025"/>
    </row>
    <row r="24" spans="2:23" ht="13.5" customHeight="1" thickBot="1">
      <c r="B24" s="1038"/>
      <c r="C24" s="412" t="s">
        <v>11</v>
      </c>
      <c r="D24" s="413" t="s">
        <v>7</v>
      </c>
      <c r="E24" s="1027" t="s">
        <v>236</v>
      </c>
      <c r="F24" s="1028"/>
      <c r="G24" s="1029"/>
      <c r="H24" s="1030" t="s">
        <v>31</v>
      </c>
      <c r="I24" s="1031"/>
      <c r="J24" s="1032"/>
      <c r="K24" s="1027" t="s">
        <v>232</v>
      </c>
      <c r="L24" s="1028"/>
      <c r="M24" s="1029"/>
      <c r="N24" s="1027" t="s">
        <v>242</v>
      </c>
      <c r="O24" s="1028"/>
      <c r="P24" s="1029"/>
      <c r="Q24" s="1027" t="s">
        <v>116</v>
      </c>
      <c r="R24" s="1028"/>
      <c r="S24" s="1029"/>
      <c r="T24" s="1027" t="s">
        <v>240</v>
      </c>
      <c r="U24" s="1028"/>
      <c r="V24" s="1029"/>
      <c r="W24" s="1037"/>
    </row>
    <row r="25" spans="2:23" ht="13.5" customHeight="1" thickTop="1">
      <c r="B25" s="1018">
        <v>4</v>
      </c>
      <c r="C25" s="397" t="s">
        <v>228</v>
      </c>
      <c r="D25" s="398" t="s">
        <v>229</v>
      </c>
      <c r="E25" s="1042">
        <v>0.39583333333333331</v>
      </c>
      <c r="F25" s="1043"/>
      <c r="G25" s="1044"/>
      <c r="H25" s="1042">
        <v>0.43402777777777779</v>
      </c>
      <c r="I25" s="1043"/>
      <c r="J25" s="1044"/>
      <c r="K25" s="1042">
        <v>0.47222222222222221</v>
      </c>
      <c r="L25" s="1043"/>
      <c r="M25" s="1044"/>
      <c r="N25" s="1048" t="s">
        <v>251</v>
      </c>
      <c r="O25" s="1049"/>
      <c r="P25" s="1049"/>
      <c r="Q25" s="1049"/>
      <c r="R25" s="1049"/>
      <c r="S25" s="1049"/>
      <c r="T25" s="1049"/>
      <c r="U25" s="1049"/>
      <c r="V25" s="1050"/>
      <c r="W25" s="1025"/>
    </row>
    <row r="26" spans="2:23" ht="13.5" customHeight="1">
      <c r="B26" s="1018"/>
      <c r="C26" s="399" t="s">
        <v>252</v>
      </c>
      <c r="D26" s="400" t="s">
        <v>3</v>
      </c>
      <c r="E26" s="401" t="s">
        <v>245</v>
      </c>
      <c r="F26" s="420" t="s">
        <v>4</v>
      </c>
      <c r="G26" s="421" t="s">
        <v>31</v>
      </c>
      <c r="H26" s="416" t="s">
        <v>233</v>
      </c>
      <c r="I26" s="55" t="s">
        <v>4</v>
      </c>
      <c r="J26" s="416" t="s">
        <v>68</v>
      </c>
      <c r="K26" s="401" t="s">
        <v>241</v>
      </c>
      <c r="L26" s="55" t="s">
        <v>4</v>
      </c>
      <c r="M26" s="402" t="s">
        <v>28</v>
      </c>
      <c r="N26" s="1051"/>
      <c r="O26" s="1052"/>
      <c r="P26" s="1052"/>
      <c r="Q26" s="1052"/>
      <c r="R26" s="1052"/>
      <c r="S26" s="1052"/>
      <c r="T26" s="1052"/>
      <c r="U26" s="1052"/>
      <c r="V26" s="1053"/>
      <c r="W26" s="1025"/>
    </row>
    <row r="27" spans="2:23" ht="13.5" customHeight="1">
      <c r="B27" s="1018"/>
      <c r="C27" s="406" t="s">
        <v>253</v>
      </c>
      <c r="D27" s="407" t="s">
        <v>5</v>
      </c>
      <c r="E27" s="404"/>
      <c r="F27" s="408" t="s">
        <v>4</v>
      </c>
      <c r="G27" s="409"/>
      <c r="H27" s="404"/>
      <c r="I27" s="408" t="s">
        <v>4</v>
      </c>
      <c r="J27" s="409"/>
      <c r="K27" s="404"/>
      <c r="L27" s="408" t="s">
        <v>4</v>
      </c>
      <c r="M27" s="409"/>
      <c r="N27" s="1051"/>
      <c r="O27" s="1052"/>
      <c r="P27" s="1052"/>
      <c r="Q27" s="1052"/>
      <c r="R27" s="1052"/>
      <c r="S27" s="1052"/>
      <c r="T27" s="1052"/>
      <c r="U27" s="1052"/>
      <c r="V27" s="1053"/>
      <c r="W27" s="1025"/>
    </row>
    <row r="28" spans="2:23" ht="13.5" customHeight="1">
      <c r="B28" s="1018"/>
      <c r="C28" s="410" t="s">
        <v>233</v>
      </c>
      <c r="D28" s="411" t="s">
        <v>6</v>
      </c>
      <c r="E28" s="1039" t="s">
        <v>233</v>
      </c>
      <c r="F28" s="1040"/>
      <c r="G28" s="1041"/>
      <c r="H28" s="1039" t="s">
        <v>241</v>
      </c>
      <c r="I28" s="1040"/>
      <c r="J28" s="1041"/>
      <c r="K28" s="1039" t="s">
        <v>235</v>
      </c>
      <c r="L28" s="1040"/>
      <c r="M28" s="1041"/>
      <c r="N28" s="1051"/>
      <c r="O28" s="1052"/>
      <c r="P28" s="1052"/>
      <c r="Q28" s="1052"/>
      <c r="R28" s="1052"/>
      <c r="S28" s="1052"/>
      <c r="T28" s="1052"/>
      <c r="U28" s="1052"/>
      <c r="V28" s="1053"/>
      <c r="W28" s="1025"/>
    </row>
    <row r="29" spans="2:23" ht="13.5" customHeight="1" thickBot="1">
      <c r="B29" s="1038"/>
      <c r="C29" s="412" t="s">
        <v>11</v>
      </c>
      <c r="D29" s="413" t="s">
        <v>7</v>
      </c>
      <c r="E29" s="1027" t="s">
        <v>235</v>
      </c>
      <c r="F29" s="1028"/>
      <c r="G29" s="1029"/>
      <c r="H29" s="1027" t="s">
        <v>240</v>
      </c>
      <c r="I29" s="1028"/>
      <c r="J29" s="1029"/>
      <c r="K29" s="1027" t="s">
        <v>233</v>
      </c>
      <c r="L29" s="1028"/>
      <c r="M29" s="1029"/>
      <c r="N29" s="1054"/>
      <c r="O29" s="1055"/>
      <c r="P29" s="1055"/>
      <c r="Q29" s="1055"/>
      <c r="R29" s="1055"/>
      <c r="S29" s="1055"/>
      <c r="T29" s="1055"/>
      <c r="U29" s="1055"/>
      <c r="V29" s="1056"/>
      <c r="W29" s="1037"/>
    </row>
    <row r="30" spans="2:23" ht="13.5" customHeight="1" thickTop="1">
      <c r="B30" s="1018">
        <v>5</v>
      </c>
      <c r="C30" s="422">
        <v>46282</v>
      </c>
      <c r="D30" s="398" t="s">
        <v>229</v>
      </c>
      <c r="E30" s="1042">
        <v>0.39583333333333331</v>
      </c>
      <c r="F30" s="1043"/>
      <c r="G30" s="1044"/>
      <c r="H30" s="1042">
        <v>0.43402777777777779</v>
      </c>
      <c r="I30" s="1043"/>
      <c r="J30" s="1044"/>
      <c r="K30" s="1042">
        <v>0.47222222222222221</v>
      </c>
      <c r="L30" s="1043"/>
      <c r="M30" s="1044"/>
      <c r="N30" s="1042">
        <v>0.51041666666666663</v>
      </c>
      <c r="O30" s="1043"/>
      <c r="P30" s="1044"/>
      <c r="Q30" s="1042">
        <v>0.54861111111111116</v>
      </c>
      <c r="R30" s="1043"/>
      <c r="S30" s="1044"/>
      <c r="T30" s="1042">
        <v>0.58680555555555558</v>
      </c>
      <c r="U30" s="1043"/>
      <c r="V30" s="1044"/>
      <c r="W30" s="1036"/>
    </row>
    <row r="31" spans="2:23" ht="13.5" customHeight="1">
      <c r="B31" s="1018"/>
      <c r="C31" s="399" t="s">
        <v>254</v>
      </c>
      <c r="D31" s="400" t="s">
        <v>3</v>
      </c>
      <c r="E31" s="401" t="s">
        <v>240</v>
      </c>
      <c r="F31" s="420" t="s">
        <v>4</v>
      </c>
      <c r="G31" s="423" t="s">
        <v>235</v>
      </c>
      <c r="H31" s="416" t="s">
        <v>255</v>
      </c>
      <c r="I31" s="55" t="s">
        <v>4</v>
      </c>
      <c r="J31" s="416" t="s">
        <v>237</v>
      </c>
      <c r="K31" s="401" t="s">
        <v>66</v>
      </c>
      <c r="L31" s="55" t="s">
        <v>4</v>
      </c>
      <c r="M31" s="402" t="s">
        <v>245</v>
      </c>
      <c r="N31" s="401" t="s">
        <v>236</v>
      </c>
      <c r="O31" s="55" t="s">
        <v>4</v>
      </c>
      <c r="P31" s="402" t="s">
        <v>241</v>
      </c>
      <c r="Q31" s="401" t="s">
        <v>232</v>
      </c>
      <c r="R31" s="55" t="s">
        <v>4</v>
      </c>
      <c r="S31" s="402" t="s">
        <v>31</v>
      </c>
      <c r="T31" s="401" t="s">
        <v>233</v>
      </c>
      <c r="U31" s="55" t="s">
        <v>4</v>
      </c>
      <c r="V31" s="415" t="s">
        <v>116</v>
      </c>
      <c r="W31" s="1025"/>
    </row>
    <row r="32" spans="2:23" ht="13.5" customHeight="1">
      <c r="B32" s="1018"/>
      <c r="C32" s="406" t="s">
        <v>248</v>
      </c>
      <c r="D32" s="407" t="s">
        <v>5</v>
      </c>
      <c r="E32" s="404"/>
      <c r="F32" s="408" t="s">
        <v>4</v>
      </c>
      <c r="G32" s="409"/>
      <c r="H32" s="404"/>
      <c r="I32" s="408" t="s">
        <v>4</v>
      </c>
      <c r="J32" s="409"/>
      <c r="K32" s="404"/>
      <c r="L32" s="408" t="s">
        <v>4</v>
      </c>
      <c r="M32" s="409"/>
      <c r="N32" s="404"/>
      <c r="O32" s="408" t="s">
        <v>4</v>
      </c>
      <c r="P32" s="409"/>
      <c r="Q32" s="404"/>
      <c r="R32" s="408" t="s">
        <v>4</v>
      </c>
      <c r="S32" s="409"/>
      <c r="T32" s="404"/>
      <c r="U32" s="408" t="s">
        <v>4</v>
      </c>
      <c r="V32" s="408"/>
      <c r="W32" s="1025"/>
    </row>
    <row r="33" spans="2:23" ht="13.5" customHeight="1">
      <c r="B33" s="1018"/>
      <c r="C33" s="410" t="s">
        <v>242</v>
      </c>
      <c r="D33" s="411" t="s">
        <v>6</v>
      </c>
      <c r="E33" s="1045" t="s">
        <v>242</v>
      </c>
      <c r="F33" s="1046"/>
      <c r="G33" s="1047"/>
      <c r="H33" s="1039" t="s">
        <v>66</v>
      </c>
      <c r="I33" s="1040"/>
      <c r="J33" s="1041"/>
      <c r="K33" s="1039" t="s">
        <v>236</v>
      </c>
      <c r="L33" s="1040"/>
      <c r="M33" s="1041"/>
      <c r="N33" s="1039" t="s">
        <v>232</v>
      </c>
      <c r="O33" s="1040"/>
      <c r="P33" s="1041"/>
      <c r="Q33" s="1039" t="s">
        <v>23</v>
      </c>
      <c r="R33" s="1040"/>
      <c r="S33" s="1041"/>
      <c r="T33" s="1045" t="s">
        <v>31</v>
      </c>
      <c r="U33" s="1046"/>
      <c r="V33" s="1047"/>
      <c r="W33" s="1025"/>
    </row>
    <row r="34" spans="2:23" ht="13.5" customHeight="1" thickBot="1">
      <c r="B34" s="1038"/>
      <c r="C34" s="412" t="s">
        <v>11</v>
      </c>
      <c r="D34" s="413" t="s">
        <v>7</v>
      </c>
      <c r="E34" s="1027" t="s">
        <v>237</v>
      </c>
      <c r="F34" s="1028"/>
      <c r="G34" s="1029"/>
      <c r="H34" s="1027" t="s">
        <v>26</v>
      </c>
      <c r="I34" s="1028"/>
      <c r="J34" s="1029"/>
      <c r="K34" s="1027" t="s">
        <v>241</v>
      </c>
      <c r="L34" s="1028"/>
      <c r="M34" s="1029"/>
      <c r="N34" s="1030" t="s">
        <v>31</v>
      </c>
      <c r="O34" s="1031"/>
      <c r="P34" s="1032"/>
      <c r="Q34" s="1027" t="s">
        <v>116</v>
      </c>
      <c r="R34" s="1028"/>
      <c r="S34" s="1029"/>
      <c r="T34" s="1027" t="s">
        <v>232</v>
      </c>
      <c r="U34" s="1028"/>
      <c r="V34" s="1029"/>
      <c r="W34" s="1037"/>
    </row>
    <row r="35" spans="2:23" ht="13.5" customHeight="1" thickTop="1">
      <c r="B35" s="1018">
        <v>6</v>
      </c>
      <c r="C35" s="424" t="s">
        <v>228</v>
      </c>
      <c r="D35" s="398" t="s">
        <v>229</v>
      </c>
      <c r="E35" s="1042">
        <v>0.39583333333333331</v>
      </c>
      <c r="F35" s="1043"/>
      <c r="G35" s="1044"/>
      <c r="H35" s="1042">
        <v>0.43402777777777779</v>
      </c>
      <c r="I35" s="1043"/>
      <c r="J35" s="1044"/>
      <c r="K35" s="1042">
        <v>0.47222222222222221</v>
      </c>
      <c r="L35" s="1043"/>
      <c r="M35" s="1044"/>
      <c r="N35" s="1042"/>
      <c r="O35" s="1043"/>
      <c r="P35" s="1044"/>
      <c r="Q35" s="1042"/>
      <c r="R35" s="1043"/>
      <c r="S35" s="1044"/>
      <c r="T35" s="1042"/>
      <c r="U35" s="1043"/>
      <c r="V35" s="1044"/>
      <c r="W35" s="1036"/>
    </row>
    <row r="36" spans="2:23" ht="13.5" customHeight="1">
      <c r="B36" s="1018"/>
      <c r="C36" s="399" t="s">
        <v>256</v>
      </c>
      <c r="D36" s="400" t="s">
        <v>3</v>
      </c>
      <c r="E36" s="401" t="s">
        <v>236</v>
      </c>
      <c r="F36" s="420" t="s">
        <v>4</v>
      </c>
      <c r="G36" s="423" t="s">
        <v>116</v>
      </c>
      <c r="H36" s="416" t="s">
        <v>232</v>
      </c>
      <c r="I36" s="55" t="s">
        <v>4</v>
      </c>
      <c r="J36" s="416" t="s">
        <v>237</v>
      </c>
      <c r="K36" s="401" t="s">
        <v>66</v>
      </c>
      <c r="L36" s="55" t="s">
        <v>4</v>
      </c>
      <c r="M36" s="402" t="s">
        <v>255</v>
      </c>
      <c r="N36" s="401"/>
      <c r="O36" s="55" t="s">
        <v>4</v>
      </c>
      <c r="P36" s="402"/>
      <c r="Q36" s="401"/>
      <c r="R36" s="55" t="s">
        <v>4</v>
      </c>
      <c r="S36" s="402"/>
      <c r="T36" s="401"/>
      <c r="U36" s="55" t="s">
        <v>4</v>
      </c>
      <c r="V36" s="415"/>
      <c r="W36" s="1025"/>
    </row>
    <row r="37" spans="2:23" ht="13.5" customHeight="1">
      <c r="B37" s="1018"/>
      <c r="C37" s="406" t="s">
        <v>257</v>
      </c>
      <c r="D37" s="407" t="s">
        <v>5</v>
      </c>
      <c r="E37" s="404"/>
      <c r="F37" s="408" t="s">
        <v>4</v>
      </c>
      <c r="G37" s="409"/>
      <c r="H37" s="404"/>
      <c r="I37" s="408" t="s">
        <v>4</v>
      </c>
      <c r="J37" s="409"/>
      <c r="K37" s="404"/>
      <c r="L37" s="408" t="s">
        <v>4</v>
      </c>
      <c r="M37" s="409"/>
      <c r="N37" s="404"/>
      <c r="O37" s="408" t="s">
        <v>4</v>
      </c>
      <c r="P37" s="409"/>
      <c r="Q37" s="404"/>
      <c r="R37" s="408" t="s">
        <v>4</v>
      </c>
      <c r="S37" s="409"/>
      <c r="T37" s="404"/>
      <c r="U37" s="408" t="s">
        <v>4</v>
      </c>
      <c r="V37" s="408"/>
      <c r="W37" s="1025"/>
    </row>
    <row r="38" spans="2:23" ht="13.5" customHeight="1">
      <c r="B38" s="1018"/>
      <c r="C38" s="410" t="s">
        <v>237</v>
      </c>
      <c r="D38" s="411" t="s">
        <v>6</v>
      </c>
      <c r="E38" s="1039" t="s">
        <v>232</v>
      </c>
      <c r="F38" s="1040"/>
      <c r="G38" s="1041"/>
      <c r="H38" s="1039" t="s">
        <v>66</v>
      </c>
      <c r="I38" s="1040"/>
      <c r="J38" s="1041"/>
      <c r="K38" s="1045" t="s">
        <v>237</v>
      </c>
      <c r="L38" s="1046"/>
      <c r="M38" s="1047"/>
      <c r="N38" s="1039"/>
      <c r="O38" s="1040"/>
      <c r="P38" s="1041"/>
      <c r="Q38" s="1039"/>
      <c r="R38" s="1040"/>
      <c r="S38" s="1041"/>
      <c r="T38" s="1039"/>
      <c r="U38" s="1040"/>
      <c r="V38" s="1041"/>
      <c r="W38" s="1025"/>
    </row>
    <row r="39" spans="2:23" ht="13.5" customHeight="1" thickBot="1">
      <c r="B39" s="1038"/>
      <c r="C39" s="412" t="s">
        <v>11</v>
      </c>
      <c r="D39" s="413" t="s">
        <v>7</v>
      </c>
      <c r="E39" s="1030" t="s">
        <v>237</v>
      </c>
      <c r="F39" s="1031"/>
      <c r="G39" s="1032"/>
      <c r="H39" s="1027" t="s">
        <v>255</v>
      </c>
      <c r="I39" s="1028"/>
      <c r="J39" s="1029"/>
      <c r="K39" s="1027" t="s">
        <v>232</v>
      </c>
      <c r="L39" s="1028"/>
      <c r="M39" s="1029"/>
      <c r="N39" s="1027"/>
      <c r="O39" s="1028"/>
      <c r="P39" s="1029"/>
      <c r="Q39" s="1027"/>
      <c r="R39" s="1028"/>
      <c r="S39" s="1029"/>
      <c r="T39" s="1027"/>
      <c r="U39" s="1028"/>
      <c r="V39" s="1029"/>
      <c r="W39" s="1037"/>
    </row>
    <row r="40" spans="2:23" ht="13.5" customHeight="1" thickTop="1">
      <c r="B40" s="1018">
        <v>7</v>
      </c>
      <c r="C40" s="424" t="s">
        <v>258</v>
      </c>
      <c r="D40" s="398" t="s">
        <v>229</v>
      </c>
      <c r="E40" s="1042">
        <v>0.47222222222222221</v>
      </c>
      <c r="F40" s="1043"/>
      <c r="G40" s="1044"/>
      <c r="H40" s="1042">
        <v>0.51041666666666663</v>
      </c>
      <c r="I40" s="1043"/>
      <c r="J40" s="1044"/>
      <c r="K40" s="1042">
        <v>0.54861111111111116</v>
      </c>
      <c r="L40" s="1043"/>
      <c r="M40" s="1044"/>
      <c r="N40" s="1042">
        <v>0.58680555555555558</v>
      </c>
      <c r="O40" s="1043"/>
      <c r="P40" s="1044"/>
      <c r="Q40" s="1042">
        <v>0.625</v>
      </c>
      <c r="R40" s="1043"/>
      <c r="S40" s="1044"/>
      <c r="T40" s="1042"/>
      <c r="U40" s="1043"/>
      <c r="V40" s="1044"/>
      <c r="W40" s="1036"/>
    </row>
    <row r="41" spans="2:23" ht="13.5" customHeight="1">
      <c r="B41" s="1018"/>
      <c r="C41" s="399" t="s">
        <v>259</v>
      </c>
      <c r="D41" s="400" t="s">
        <v>3</v>
      </c>
      <c r="E41" s="401" t="s">
        <v>233</v>
      </c>
      <c r="F41" s="420" t="s">
        <v>4</v>
      </c>
      <c r="G41" s="421" t="s">
        <v>237</v>
      </c>
      <c r="H41" s="416" t="s">
        <v>235</v>
      </c>
      <c r="I41" s="55" t="s">
        <v>4</v>
      </c>
      <c r="J41" s="416" t="s">
        <v>242</v>
      </c>
      <c r="K41" s="401" t="s">
        <v>232</v>
      </c>
      <c r="L41" s="55" t="s">
        <v>4</v>
      </c>
      <c r="M41" s="402" t="s">
        <v>116</v>
      </c>
      <c r="N41" s="401" t="s">
        <v>236</v>
      </c>
      <c r="O41" s="55" t="s">
        <v>4</v>
      </c>
      <c r="P41" s="414" t="s">
        <v>31</v>
      </c>
      <c r="Q41" s="401" t="s">
        <v>240</v>
      </c>
      <c r="R41" s="55" t="s">
        <v>4</v>
      </c>
      <c r="S41" s="402" t="s">
        <v>234</v>
      </c>
      <c r="T41" s="401"/>
      <c r="U41" s="55" t="s">
        <v>4</v>
      </c>
      <c r="V41" s="415"/>
      <c r="W41" s="1025"/>
    </row>
    <row r="42" spans="2:23" ht="13.5" customHeight="1">
      <c r="B42" s="1018"/>
      <c r="C42" s="406" t="s">
        <v>260</v>
      </c>
      <c r="D42" s="407" t="s">
        <v>5</v>
      </c>
      <c r="E42" s="404"/>
      <c r="F42" s="408" t="s">
        <v>4</v>
      </c>
      <c r="G42" s="409"/>
      <c r="H42" s="404"/>
      <c r="I42" s="408" t="s">
        <v>4</v>
      </c>
      <c r="J42" s="409"/>
      <c r="K42" s="404"/>
      <c r="L42" s="408" t="s">
        <v>4</v>
      </c>
      <c r="M42" s="409"/>
      <c r="N42" s="404"/>
      <c r="O42" s="408" t="s">
        <v>4</v>
      </c>
      <c r="P42" s="409"/>
      <c r="Q42" s="404"/>
      <c r="R42" s="408" t="s">
        <v>4</v>
      </c>
      <c r="S42" s="409"/>
      <c r="T42" s="404"/>
      <c r="U42" s="408" t="s">
        <v>4</v>
      </c>
      <c r="V42" s="408"/>
      <c r="W42" s="1025"/>
    </row>
    <row r="43" spans="2:23" ht="13.5" customHeight="1">
      <c r="B43" s="1018"/>
      <c r="C43" s="410" t="s">
        <v>242</v>
      </c>
      <c r="D43" s="411" t="s">
        <v>6</v>
      </c>
      <c r="E43" s="1039" t="s">
        <v>235</v>
      </c>
      <c r="F43" s="1040"/>
      <c r="G43" s="1041"/>
      <c r="H43" s="1039" t="s">
        <v>232</v>
      </c>
      <c r="I43" s="1040"/>
      <c r="J43" s="1041"/>
      <c r="K43" s="1039" t="s">
        <v>236</v>
      </c>
      <c r="L43" s="1040"/>
      <c r="M43" s="1041"/>
      <c r="N43" s="1039" t="s">
        <v>240</v>
      </c>
      <c r="O43" s="1040"/>
      <c r="P43" s="1041"/>
      <c r="Q43" s="1045" t="s">
        <v>31</v>
      </c>
      <c r="R43" s="1046"/>
      <c r="S43" s="1047"/>
      <c r="T43" s="1039"/>
      <c r="U43" s="1040"/>
      <c r="V43" s="1041"/>
      <c r="W43" s="1025"/>
    </row>
    <row r="44" spans="2:23" ht="13.5" customHeight="1" thickBot="1">
      <c r="B44" s="1038"/>
      <c r="C44" s="412" t="s">
        <v>11</v>
      </c>
      <c r="D44" s="413" t="s">
        <v>7</v>
      </c>
      <c r="E44" s="1027" t="s">
        <v>242</v>
      </c>
      <c r="F44" s="1028"/>
      <c r="G44" s="1029"/>
      <c r="H44" s="1027" t="s">
        <v>116</v>
      </c>
      <c r="I44" s="1028"/>
      <c r="J44" s="1029"/>
      <c r="K44" s="1030" t="s">
        <v>31</v>
      </c>
      <c r="L44" s="1031"/>
      <c r="M44" s="1032"/>
      <c r="N44" s="1027" t="s">
        <v>234</v>
      </c>
      <c r="O44" s="1028"/>
      <c r="P44" s="1029"/>
      <c r="Q44" s="1027" t="s">
        <v>236</v>
      </c>
      <c r="R44" s="1028"/>
      <c r="S44" s="1029"/>
      <c r="T44" s="1027"/>
      <c r="U44" s="1028"/>
      <c r="V44" s="1029"/>
      <c r="W44" s="1037"/>
    </row>
    <row r="45" spans="2:23" ht="13.5" customHeight="1" thickTop="1">
      <c r="B45" s="1018">
        <v>8</v>
      </c>
      <c r="C45" s="424" t="s">
        <v>258</v>
      </c>
      <c r="D45" s="398" t="s">
        <v>229</v>
      </c>
      <c r="E45" s="1042">
        <v>0.47222222222222221</v>
      </c>
      <c r="F45" s="1043"/>
      <c r="G45" s="1044"/>
      <c r="H45" s="1042">
        <v>0.51041666666666663</v>
      </c>
      <c r="I45" s="1043"/>
      <c r="J45" s="1044"/>
      <c r="K45" s="1042">
        <v>0.54861111111111116</v>
      </c>
      <c r="L45" s="1043"/>
      <c r="M45" s="1044"/>
      <c r="N45" s="1042">
        <v>0.58680555555555558</v>
      </c>
      <c r="O45" s="1043"/>
      <c r="P45" s="1044"/>
      <c r="Q45" s="1042">
        <v>0.625</v>
      </c>
      <c r="R45" s="1043"/>
      <c r="S45" s="1044"/>
      <c r="T45" s="1042">
        <v>0.66319444444444442</v>
      </c>
      <c r="U45" s="1043"/>
      <c r="V45" s="1044"/>
      <c r="W45" s="1036"/>
    </row>
    <row r="46" spans="2:23" ht="13.5" customHeight="1">
      <c r="B46" s="1018"/>
      <c r="C46" s="399" t="s">
        <v>261</v>
      </c>
      <c r="D46" s="400" t="s">
        <v>3</v>
      </c>
      <c r="E46" s="401" t="s">
        <v>236</v>
      </c>
      <c r="F46" s="420" t="s">
        <v>4</v>
      </c>
      <c r="G46" s="423" t="s">
        <v>233</v>
      </c>
      <c r="H46" s="416" t="s">
        <v>68</v>
      </c>
      <c r="I46" s="55" t="s">
        <v>4</v>
      </c>
      <c r="J46" s="416" t="s">
        <v>262</v>
      </c>
      <c r="K46" s="401" t="s">
        <v>245</v>
      </c>
      <c r="L46" s="55" t="s">
        <v>4</v>
      </c>
      <c r="M46" s="414" t="s">
        <v>237</v>
      </c>
      <c r="N46" s="401" t="s">
        <v>116</v>
      </c>
      <c r="O46" s="55" t="s">
        <v>4</v>
      </c>
      <c r="P46" s="402" t="s">
        <v>28</v>
      </c>
      <c r="Q46" s="401" t="s">
        <v>241</v>
      </c>
      <c r="R46" s="55" t="s">
        <v>4</v>
      </c>
      <c r="S46" s="402" t="s">
        <v>234</v>
      </c>
      <c r="T46" s="401" t="s">
        <v>242</v>
      </c>
      <c r="U46" s="55" t="s">
        <v>4</v>
      </c>
      <c r="V46" s="415" t="s">
        <v>73</v>
      </c>
      <c r="W46" s="1025"/>
    </row>
    <row r="47" spans="2:23" ht="13.5" customHeight="1">
      <c r="B47" s="1018"/>
      <c r="C47" s="406" t="s">
        <v>260</v>
      </c>
      <c r="D47" s="407" t="s">
        <v>5</v>
      </c>
      <c r="E47" s="404"/>
      <c r="F47" s="408" t="s">
        <v>4</v>
      </c>
      <c r="G47" s="409"/>
      <c r="H47" s="404"/>
      <c r="I47" s="408" t="s">
        <v>4</v>
      </c>
      <c r="J47" s="409"/>
      <c r="K47" s="404"/>
      <c r="L47" s="408" t="s">
        <v>4</v>
      </c>
      <c r="M47" s="409"/>
      <c r="N47" s="404"/>
      <c r="O47" s="408" t="s">
        <v>4</v>
      </c>
      <c r="P47" s="409"/>
      <c r="Q47" s="404"/>
      <c r="R47" s="408" t="s">
        <v>4</v>
      </c>
      <c r="S47" s="409"/>
      <c r="T47" s="404"/>
      <c r="U47" s="408" t="s">
        <v>4</v>
      </c>
      <c r="V47" s="408"/>
      <c r="W47" s="1025"/>
    </row>
    <row r="48" spans="2:23" ht="13.5" customHeight="1">
      <c r="B48" s="1018"/>
      <c r="C48" s="410" t="s">
        <v>232</v>
      </c>
      <c r="D48" s="411" t="s">
        <v>6</v>
      </c>
      <c r="E48" s="1039" t="s">
        <v>68</v>
      </c>
      <c r="F48" s="1040"/>
      <c r="G48" s="1041"/>
      <c r="H48" s="1039" t="s">
        <v>245</v>
      </c>
      <c r="I48" s="1040"/>
      <c r="J48" s="1041"/>
      <c r="K48" s="1039" t="s">
        <v>116</v>
      </c>
      <c r="L48" s="1040"/>
      <c r="M48" s="1041"/>
      <c r="N48" s="1039" t="s">
        <v>241</v>
      </c>
      <c r="O48" s="1040"/>
      <c r="P48" s="1041"/>
      <c r="Q48" s="1039" t="s">
        <v>242</v>
      </c>
      <c r="R48" s="1040"/>
      <c r="S48" s="1041"/>
      <c r="T48" s="1039" t="s">
        <v>234</v>
      </c>
      <c r="U48" s="1040"/>
      <c r="V48" s="1041"/>
      <c r="W48" s="1025"/>
    </row>
    <row r="49" spans="2:23" ht="13.5" customHeight="1" thickBot="1">
      <c r="B49" s="1038"/>
      <c r="C49" s="412" t="s">
        <v>11</v>
      </c>
      <c r="D49" s="413" t="s">
        <v>7</v>
      </c>
      <c r="E49" s="1027" t="s">
        <v>262</v>
      </c>
      <c r="F49" s="1028"/>
      <c r="G49" s="1029"/>
      <c r="H49" s="1030" t="s">
        <v>237</v>
      </c>
      <c r="I49" s="1031"/>
      <c r="J49" s="1032"/>
      <c r="K49" s="1027" t="s">
        <v>28</v>
      </c>
      <c r="L49" s="1028"/>
      <c r="M49" s="1029"/>
      <c r="N49" s="1027" t="s">
        <v>234</v>
      </c>
      <c r="O49" s="1028"/>
      <c r="P49" s="1029"/>
      <c r="Q49" s="1027" t="s">
        <v>73</v>
      </c>
      <c r="R49" s="1028"/>
      <c r="S49" s="1029"/>
      <c r="T49" s="1027" t="s">
        <v>241</v>
      </c>
      <c r="U49" s="1028"/>
      <c r="V49" s="1029"/>
      <c r="W49" s="1037"/>
    </row>
    <row r="50" spans="2:23" ht="13.5" customHeight="1" thickTop="1">
      <c r="B50" s="1018">
        <v>9</v>
      </c>
      <c r="C50" s="424" t="s">
        <v>228</v>
      </c>
      <c r="D50" s="398" t="s">
        <v>229</v>
      </c>
      <c r="E50" s="1042">
        <v>0.39583333333333331</v>
      </c>
      <c r="F50" s="1043"/>
      <c r="G50" s="1044"/>
      <c r="H50" s="1042">
        <v>0.43402777777777779</v>
      </c>
      <c r="I50" s="1043"/>
      <c r="J50" s="1044"/>
      <c r="K50" s="1042">
        <v>0.47222222222222221</v>
      </c>
      <c r="L50" s="1043"/>
      <c r="M50" s="1044"/>
      <c r="N50" s="1042">
        <v>0.51041666666666663</v>
      </c>
      <c r="O50" s="1043"/>
      <c r="P50" s="1044"/>
      <c r="Q50" s="1042">
        <v>0.54861111111111116</v>
      </c>
      <c r="R50" s="1043"/>
      <c r="S50" s="1044"/>
      <c r="T50" s="1042">
        <v>0.58680555555555558</v>
      </c>
      <c r="U50" s="1043"/>
      <c r="V50" s="1044"/>
      <c r="W50" s="1036"/>
    </row>
    <row r="51" spans="2:23" ht="13.5" customHeight="1">
      <c r="B51" s="1018"/>
      <c r="C51" s="425" t="s">
        <v>263</v>
      </c>
      <c r="D51" s="400" t="s">
        <v>3</v>
      </c>
      <c r="E51" s="401" t="s">
        <v>241</v>
      </c>
      <c r="F51" s="420" t="s">
        <v>4</v>
      </c>
      <c r="G51" s="423" t="s">
        <v>235</v>
      </c>
      <c r="H51" s="416" t="s">
        <v>236</v>
      </c>
      <c r="I51" s="55" t="s">
        <v>4</v>
      </c>
      <c r="J51" s="416" t="s">
        <v>232</v>
      </c>
      <c r="K51" s="401" t="s">
        <v>245</v>
      </c>
      <c r="L51" s="55" t="s">
        <v>4</v>
      </c>
      <c r="M51" s="402" t="s">
        <v>233</v>
      </c>
      <c r="N51" s="401" t="s">
        <v>240</v>
      </c>
      <c r="O51" s="55" t="s">
        <v>4</v>
      </c>
      <c r="P51" s="414" t="s">
        <v>237</v>
      </c>
      <c r="Q51" s="418" t="s">
        <v>31</v>
      </c>
      <c r="R51" s="55" t="s">
        <v>4</v>
      </c>
      <c r="S51" s="402" t="s">
        <v>234</v>
      </c>
      <c r="T51" s="401" t="s">
        <v>242</v>
      </c>
      <c r="U51" s="55" t="s">
        <v>4</v>
      </c>
      <c r="V51" s="415" t="s">
        <v>116</v>
      </c>
      <c r="W51" s="1025"/>
    </row>
    <row r="52" spans="2:23" ht="13.5" customHeight="1">
      <c r="B52" s="1018"/>
      <c r="C52" s="406" t="s">
        <v>264</v>
      </c>
      <c r="D52" s="407" t="s">
        <v>5</v>
      </c>
      <c r="E52" s="404"/>
      <c r="F52" s="408" t="s">
        <v>4</v>
      </c>
      <c r="G52" s="409"/>
      <c r="H52" s="404"/>
      <c r="I52" s="408" t="s">
        <v>4</v>
      </c>
      <c r="J52" s="409"/>
      <c r="K52" s="404"/>
      <c r="L52" s="408" t="s">
        <v>4</v>
      </c>
      <c r="M52" s="409"/>
      <c r="N52" s="404"/>
      <c r="O52" s="408" t="s">
        <v>4</v>
      </c>
      <c r="P52" s="409"/>
      <c r="Q52" s="404"/>
      <c r="R52" s="408" t="s">
        <v>4</v>
      </c>
      <c r="S52" s="409"/>
      <c r="T52" s="404"/>
      <c r="U52" s="408" t="s">
        <v>4</v>
      </c>
      <c r="V52" s="408"/>
      <c r="W52" s="1025"/>
    </row>
    <row r="53" spans="2:23" ht="13.5" customHeight="1">
      <c r="B53" s="1018"/>
      <c r="C53" s="410" t="s">
        <v>232</v>
      </c>
      <c r="D53" s="411" t="s">
        <v>6</v>
      </c>
      <c r="E53" s="1039" t="s">
        <v>236</v>
      </c>
      <c r="F53" s="1040"/>
      <c r="G53" s="1041"/>
      <c r="H53" s="1039" t="s">
        <v>245</v>
      </c>
      <c r="I53" s="1040"/>
      <c r="J53" s="1041"/>
      <c r="K53" s="1039" t="s">
        <v>240</v>
      </c>
      <c r="L53" s="1040"/>
      <c r="M53" s="1041"/>
      <c r="N53" s="1045" t="s">
        <v>31</v>
      </c>
      <c r="O53" s="1046"/>
      <c r="P53" s="1047"/>
      <c r="Q53" s="1039" t="s">
        <v>255</v>
      </c>
      <c r="R53" s="1040"/>
      <c r="S53" s="1041"/>
      <c r="T53" s="1039" t="s">
        <v>234</v>
      </c>
      <c r="U53" s="1040"/>
      <c r="V53" s="1041"/>
      <c r="W53" s="1025"/>
    </row>
    <row r="54" spans="2:23" ht="13.5" customHeight="1" thickBot="1">
      <c r="B54" s="1038"/>
      <c r="C54" s="412" t="s">
        <v>11</v>
      </c>
      <c r="D54" s="413" t="s">
        <v>7</v>
      </c>
      <c r="E54" s="1027" t="s">
        <v>232</v>
      </c>
      <c r="F54" s="1028"/>
      <c r="G54" s="1029"/>
      <c r="H54" s="1027" t="s">
        <v>233</v>
      </c>
      <c r="I54" s="1028"/>
      <c r="J54" s="1029"/>
      <c r="K54" s="1030" t="s">
        <v>237</v>
      </c>
      <c r="L54" s="1031"/>
      <c r="M54" s="1032"/>
      <c r="N54" s="1027" t="s">
        <v>234</v>
      </c>
      <c r="O54" s="1028"/>
      <c r="P54" s="1029"/>
      <c r="Q54" s="1027" t="s">
        <v>116</v>
      </c>
      <c r="R54" s="1028"/>
      <c r="S54" s="1029"/>
      <c r="T54" s="1030" t="s">
        <v>31</v>
      </c>
      <c r="U54" s="1031"/>
      <c r="V54" s="1032"/>
      <c r="W54" s="1037"/>
    </row>
    <row r="55" spans="2:23" ht="13.5" customHeight="1" thickTop="1">
      <c r="B55" s="1018">
        <v>10</v>
      </c>
      <c r="C55" s="424" t="s">
        <v>228</v>
      </c>
      <c r="D55" s="398" t="s">
        <v>229</v>
      </c>
      <c r="E55" s="1042">
        <v>0.47222222222222221</v>
      </c>
      <c r="F55" s="1043"/>
      <c r="G55" s="1044"/>
      <c r="H55" s="1042">
        <v>0.51041666666666663</v>
      </c>
      <c r="I55" s="1043"/>
      <c r="J55" s="1044"/>
      <c r="K55" s="1042">
        <v>0.54861111111111116</v>
      </c>
      <c r="L55" s="1043"/>
      <c r="M55" s="1044"/>
      <c r="N55" s="1042">
        <v>0.58680555555555558</v>
      </c>
      <c r="O55" s="1043"/>
      <c r="P55" s="1044"/>
      <c r="Q55" s="1042">
        <v>0.625</v>
      </c>
      <c r="R55" s="1043"/>
      <c r="S55" s="1044"/>
      <c r="T55" s="1042">
        <v>0.66319444444444442</v>
      </c>
      <c r="U55" s="1043"/>
      <c r="V55" s="1044"/>
      <c r="W55" s="1036"/>
    </row>
    <row r="56" spans="2:23" ht="13.5" customHeight="1">
      <c r="B56" s="1018"/>
      <c r="C56" s="399" t="s">
        <v>265</v>
      </c>
      <c r="D56" s="400" t="s">
        <v>3</v>
      </c>
      <c r="E56" s="418" t="s">
        <v>237</v>
      </c>
      <c r="F56" s="420" t="s">
        <v>4</v>
      </c>
      <c r="G56" s="423" t="s">
        <v>234</v>
      </c>
      <c r="H56" s="416" t="s">
        <v>236</v>
      </c>
      <c r="I56" s="55" t="s">
        <v>4</v>
      </c>
      <c r="J56" s="416" t="s">
        <v>242</v>
      </c>
      <c r="K56" s="401" t="s">
        <v>116</v>
      </c>
      <c r="L56" s="55" t="s">
        <v>4</v>
      </c>
      <c r="M56" s="402" t="s">
        <v>241</v>
      </c>
      <c r="N56" s="401" t="s">
        <v>245</v>
      </c>
      <c r="O56" s="55" t="s">
        <v>4</v>
      </c>
      <c r="P56" s="402" t="s">
        <v>232</v>
      </c>
      <c r="Q56" s="401" t="s">
        <v>240</v>
      </c>
      <c r="R56" s="55" t="s">
        <v>4</v>
      </c>
      <c r="S56" s="402" t="s">
        <v>233</v>
      </c>
      <c r="T56" s="418" t="s">
        <v>31</v>
      </c>
      <c r="U56" s="55" t="s">
        <v>4</v>
      </c>
      <c r="V56" s="415" t="s">
        <v>235</v>
      </c>
      <c r="W56" s="1025"/>
    </row>
    <row r="57" spans="2:23" ht="13.5" customHeight="1">
      <c r="B57" s="1018"/>
      <c r="C57" s="406" t="s">
        <v>260</v>
      </c>
      <c r="D57" s="407" t="s">
        <v>5</v>
      </c>
      <c r="E57" s="404"/>
      <c r="F57" s="408" t="s">
        <v>4</v>
      </c>
      <c r="G57" s="409"/>
      <c r="H57" s="404"/>
      <c r="I57" s="408" t="s">
        <v>4</v>
      </c>
      <c r="J57" s="409"/>
      <c r="K57" s="404"/>
      <c r="L57" s="408" t="s">
        <v>4</v>
      </c>
      <c r="M57" s="409"/>
      <c r="N57" s="404"/>
      <c r="O57" s="408" t="s">
        <v>4</v>
      </c>
      <c r="P57" s="409"/>
      <c r="Q57" s="404"/>
      <c r="R57" s="408" t="s">
        <v>4</v>
      </c>
      <c r="S57" s="409"/>
      <c r="T57" s="404"/>
      <c r="U57" s="408" t="s">
        <v>4</v>
      </c>
      <c r="V57" s="408"/>
      <c r="W57" s="1025"/>
    </row>
    <row r="58" spans="2:23" ht="13.5" customHeight="1">
      <c r="B58" s="1018"/>
      <c r="C58" s="410" t="s">
        <v>242</v>
      </c>
      <c r="D58" s="411" t="s">
        <v>6</v>
      </c>
      <c r="E58" s="1039" t="s">
        <v>236</v>
      </c>
      <c r="F58" s="1040"/>
      <c r="G58" s="1041"/>
      <c r="H58" s="1039" t="s">
        <v>116</v>
      </c>
      <c r="I58" s="1040"/>
      <c r="J58" s="1041"/>
      <c r="K58" s="1039" t="s">
        <v>245</v>
      </c>
      <c r="L58" s="1040"/>
      <c r="M58" s="1041"/>
      <c r="N58" s="1039" t="s">
        <v>240</v>
      </c>
      <c r="O58" s="1040"/>
      <c r="P58" s="1041"/>
      <c r="Q58" s="1045" t="s">
        <v>31</v>
      </c>
      <c r="R58" s="1046"/>
      <c r="S58" s="1047"/>
      <c r="T58" s="1039" t="s">
        <v>233</v>
      </c>
      <c r="U58" s="1040"/>
      <c r="V58" s="1041"/>
      <c r="W58" s="1025"/>
    </row>
    <row r="59" spans="2:23" ht="13.5" customHeight="1" thickBot="1">
      <c r="B59" s="1038"/>
      <c r="C59" s="412" t="s">
        <v>11</v>
      </c>
      <c r="D59" s="413" t="s">
        <v>7</v>
      </c>
      <c r="E59" s="1027" t="s">
        <v>242</v>
      </c>
      <c r="F59" s="1028"/>
      <c r="G59" s="1029"/>
      <c r="H59" s="1027" t="s">
        <v>241</v>
      </c>
      <c r="I59" s="1028"/>
      <c r="J59" s="1029"/>
      <c r="K59" s="1027" t="s">
        <v>232</v>
      </c>
      <c r="L59" s="1028"/>
      <c r="M59" s="1029"/>
      <c r="N59" s="1027" t="s">
        <v>233</v>
      </c>
      <c r="O59" s="1028"/>
      <c r="P59" s="1029"/>
      <c r="Q59" s="1027" t="s">
        <v>235</v>
      </c>
      <c r="R59" s="1028"/>
      <c r="S59" s="1029"/>
      <c r="T59" s="1027" t="s">
        <v>240</v>
      </c>
      <c r="U59" s="1028"/>
      <c r="V59" s="1029"/>
      <c r="W59" s="1037"/>
    </row>
    <row r="60" spans="2:23" ht="13.5" customHeight="1" thickTop="1">
      <c r="B60" s="1018">
        <v>11</v>
      </c>
      <c r="C60" s="422" t="s">
        <v>266</v>
      </c>
      <c r="D60" s="398" t="s">
        <v>229</v>
      </c>
      <c r="E60" s="1042">
        <v>0.54166666666666663</v>
      </c>
      <c r="F60" s="1043"/>
      <c r="G60" s="1044"/>
      <c r="H60" s="1042">
        <v>0.57986111111111116</v>
      </c>
      <c r="I60" s="1043"/>
      <c r="J60" s="1044"/>
      <c r="K60" s="1042">
        <v>0.61805555555555558</v>
      </c>
      <c r="L60" s="1043"/>
      <c r="M60" s="1044"/>
      <c r="N60" s="1042">
        <v>0.65625</v>
      </c>
      <c r="O60" s="1043"/>
      <c r="P60" s="1044"/>
      <c r="Q60" s="1042">
        <v>0.69444444444444442</v>
      </c>
      <c r="R60" s="1043"/>
      <c r="S60" s="1044"/>
      <c r="T60" s="1042">
        <v>0.73263888888888884</v>
      </c>
      <c r="U60" s="1043"/>
      <c r="V60" s="1044"/>
      <c r="W60" s="1036"/>
    </row>
    <row r="61" spans="2:23" ht="13.5" customHeight="1">
      <c r="B61" s="1018"/>
      <c r="C61" s="399" t="s">
        <v>267</v>
      </c>
      <c r="D61" s="400" t="s">
        <v>3</v>
      </c>
      <c r="E61" s="418" t="s">
        <v>233</v>
      </c>
      <c r="F61" s="420" t="s">
        <v>4</v>
      </c>
      <c r="G61" s="423" t="s">
        <v>242</v>
      </c>
      <c r="H61" s="416" t="s">
        <v>116</v>
      </c>
      <c r="I61" s="55" t="s">
        <v>4</v>
      </c>
      <c r="J61" s="416" t="s">
        <v>234</v>
      </c>
      <c r="K61" s="401" t="s">
        <v>245</v>
      </c>
      <c r="L61" s="55" t="s">
        <v>4</v>
      </c>
      <c r="M61" s="402" t="s">
        <v>236</v>
      </c>
      <c r="N61" s="401" t="s">
        <v>232</v>
      </c>
      <c r="O61" s="55" t="s">
        <v>4</v>
      </c>
      <c r="P61" s="402" t="s">
        <v>28</v>
      </c>
      <c r="Q61" s="418" t="s">
        <v>31</v>
      </c>
      <c r="R61" s="55" t="s">
        <v>4</v>
      </c>
      <c r="S61" s="402" t="s">
        <v>241</v>
      </c>
      <c r="T61" s="401" t="s">
        <v>237</v>
      </c>
      <c r="U61" s="55" t="s">
        <v>4</v>
      </c>
      <c r="V61" s="415" t="s">
        <v>235</v>
      </c>
      <c r="W61" s="1025"/>
    </row>
    <row r="62" spans="2:23" ht="13.5" customHeight="1">
      <c r="B62" s="1018"/>
      <c r="C62" s="406" t="s">
        <v>268</v>
      </c>
      <c r="D62" s="407" t="s">
        <v>5</v>
      </c>
      <c r="E62" s="404"/>
      <c r="F62" s="408" t="s">
        <v>4</v>
      </c>
      <c r="G62" s="409"/>
      <c r="H62" s="404"/>
      <c r="I62" s="408" t="s">
        <v>4</v>
      </c>
      <c r="J62" s="409"/>
      <c r="K62" s="404"/>
      <c r="L62" s="408" t="s">
        <v>4</v>
      </c>
      <c r="M62" s="409"/>
      <c r="N62" s="404"/>
      <c r="O62" s="408" t="s">
        <v>4</v>
      </c>
      <c r="P62" s="409"/>
      <c r="Q62" s="404"/>
      <c r="R62" s="408" t="s">
        <v>4</v>
      </c>
      <c r="S62" s="409"/>
      <c r="T62" s="404"/>
      <c r="U62" s="408" t="s">
        <v>4</v>
      </c>
      <c r="V62" s="408"/>
      <c r="W62" s="1025"/>
    </row>
    <row r="63" spans="2:23" ht="13.5" customHeight="1">
      <c r="B63" s="1018"/>
      <c r="C63" s="410" t="s">
        <v>116</v>
      </c>
      <c r="D63" s="411" t="s">
        <v>6</v>
      </c>
      <c r="E63" s="1039" t="s">
        <v>116</v>
      </c>
      <c r="F63" s="1040"/>
      <c r="G63" s="1041"/>
      <c r="H63" s="1039" t="s">
        <v>245</v>
      </c>
      <c r="I63" s="1040"/>
      <c r="J63" s="1041"/>
      <c r="K63" s="1039" t="s">
        <v>232</v>
      </c>
      <c r="L63" s="1040"/>
      <c r="M63" s="1041"/>
      <c r="N63" s="1045" t="s">
        <v>31</v>
      </c>
      <c r="O63" s="1046"/>
      <c r="P63" s="1047"/>
      <c r="Q63" s="1045" t="s">
        <v>237</v>
      </c>
      <c r="R63" s="1046"/>
      <c r="S63" s="1047"/>
      <c r="T63" s="1039" t="s">
        <v>241</v>
      </c>
      <c r="U63" s="1040"/>
      <c r="V63" s="1041"/>
      <c r="W63" s="1025"/>
    </row>
    <row r="64" spans="2:23" ht="13.5" customHeight="1" thickBot="1">
      <c r="B64" s="1038"/>
      <c r="C64" s="412" t="s">
        <v>11</v>
      </c>
      <c r="D64" s="413" t="s">
        <v>7</v>
      </c>
      <c r="E64" s="1027" t="s">
        <v>234</v>
      </c>
      <c r="F64" s="1028"/>
      <c r="G64" s="1029"/>
      <c r="H64" s="1027" t="s">
        <v>236</v>
      </c>
      <c r="I64" s="1028"/>
      <c r="J64" s="1029"/>
      <c r="K64" s="1027" t="s">
        <v>28</v>
      </c>
      <c r="L64" s="1028"/>
      <c r="M64" s="1029"/>
      <c r="N64" s="1027" t="s">
        <v>241</v>
      </c>
      <c r="O64" s="1028"/>
      <c r="P64" s="1029"/>
      <c r="Q64" s="1027" t="s">
        <v>235</v>
      </c>
      <c r="R64" s="1028"/>
      <c r="S64" s="1029"/>
      <c r="T64" s="1030" t="s">
        <v>31</v>
      </c>
      <c r="U64" s="1031"/>
      <c r="V64" s="1032"/>
      <c r="W64" s="1037"/>
    </row>
    <row r="65" spans="2:23" ht="13.5" customHeight="1" thickTop="1">
      <c r="B65" s="1018">
        <v>12</v>
      </c>
      <c r="C65" s="426" t="s">
        <v>228</v>
      </c>
      <c r="D65" s="398" t="s">
        <v>229</v>
      </c>
      <c r="E65" s="1020">
        <v>0.39583333333333331</v>
      </c>
      <c r="F65" s="1021"/>
      <c r="G65" s="1022"/>
      <c r="H65" s="1020">
        <v>0.43402777777777779</v>
      </c>
      <c r="I65" s="1021"/>
      <c r="J65" s="1022"/>
      <c r="K65" s="1020">
        <v>0.47222222222222221</v>
      </c>
      <c r="L65" s="1021"/>
      <c r="M65" s="1022"/>
      <c r="N65" s="1020">
        <v>0.51041666666666663</v>
      </c>
      <c r="O65" s="1021"/>
      <c r="P65" s="1022"/>
      <c r="Q65" s="1020">
        <v>0.54861111111111116</v>
      </c>
      <c r="R65" s="1021"/>
      <c r="S65" s="1022"/>
      <c r="T65" s="1020">
        <v>0.58680555555555558</v>
      </c>
      <c r="U65" s="1021"/>
      <c r="V65" s="1023"/>
      <c r="W65" s="1036"/>
    </row>
    <row r="66" spans="2:23" ht="13.5" customHeight="1">
      <c r="B66" s="1018"/>
      <c r="C66" s="427" t="s">
        <v>269</v>
      </c>
      <c r="D66" s="400" t="s">
        <v>3</v>
      </c>
      <c r="E66" s="401" t="s">
        <v>116</v>
      </c>
      <c r="F66" s="420" t="s">
        <v>4</v>
      </c>
      <c r="G66" s="423" t="s">
        <v>235</v>
      </c>
      <c r="H66" s="416" t="s">
        <v>232</v>
      </c>
      <c r="I66" s="55" t="s">
        <v>4</v>
      </c>
      <c r="J66" s="416" t="s">
        <v>234</v>
      </c>
      <c r="K66" s="418" t="s">
        <v>237</v>
      </c>
      <c r="L66" s="55" t="s">
        <v>4</v>
      </c>
      <c r="M66" s="414" t="s">
        <v>31</v>
      </c>
      <c r="N66" s="401" t="s">
        <v>270</v>
      </c>
      <c r="O66" s="55" t="s">
        <v>4</v>
      </c>
      <c r="P66" s="402" t="s">
        <v>23</v>
      </c>
      <c r="Q66" s="401" t="s">
        <v>245</v>
      </c>
      <c r="R66" s="55" t="s">
        <v>4</v>
      </c>
      <c r="S66" s="402" t="s">
        <v>242</v>
      </c>
      <c r="T66" s="401" t="s">
        <v>240</v>
      </c>
      <c r="U66" s="55" t="s">
        <v>4</v>
      </c>
      <c r="V66" s="415" t="s">
        <v>236</v>
      </c>
      <c r="W66" s="1025"/>
    </row>
    <row r="67" spans="2:23" ht="13.5" customHeight="1">
      <c r="B67" s="1018"/>
      <c r="C67" s="406" t="s">
        <v>250</v>
      </c>
      <c r="D67" s="407" t="s">
        <v>5</v>
      </c>
      <c r="E67" s="404"/>
      <c r="F67" s="408" t="s">
        <v>4</v>
      </c>
      <c r="G67" s="409"/>
      <c r="H67" s="404"/>
      <c r="I67" s="408" t="s">
        <v>4</v>
      </c>
      <c r="J67" s="409"/>
      <c r="K67" s="404"/>
      <c r="L67" s="408" t="s">
        <v>4</v>
      </c>
      <c r="M67" s="409"/>
      <c r="N67" s="404"/>
      <c r="O67" s="408" t="s">
        <v>4</v>
      </c>
      <c r="P67" s="409"/>
      <c r="Q67" s="404"/>
      <c r="R67" s="408" t="s">
        <v>4</v>
      </c>
      <c r="S67" s="409"/>
      <c r="T67" s="404"/>
      <c r="U67" s="408" t="s">
        <v>4</v>
      </c>
      <c r="V67" s="408"/>
      <c r="W67" s="1025"/>
    </row>
    <row r="68" spans="2:23" ht="13.5" customHeight="1">
      <c r="B68" s="1018"/>
      <c r="C68" s="410" t="s">
        <v>234</v>
      </c>
      <c r="D68" s="411" t="s">
        <v>6</v>
      </c>
      <c r="E68" s="1039" t="s">
        <v>232</v>
      </c>
      <c r="F68" s="1040"/>
      <c r="G68" s="1041"/>
      <c r="H68" s="1045" t="s">
        <v>237</v>
      </c>
      <c r="I68" s="1046"/>
      <c r="J68" s="1047"/>
      <c r="K68" s="1039" t="s">
        <v>241</v>
      </c>
      <c r="L68" s="1040"/>
      <c r="M68" s="1041"/>
      <c r="N68" s="1039" t="s">
        <v>245</v>
      </c>
      <c r="O68" s="1040"/>
      <c r="P68" s="1041"/>
      <c r="Q68" s="1039" t="s">
        <v>240</v>
      </c>
      <c r="R68" s="1040"/>
      <c r="S68" s="1041"/>
      <c r="T68" s="1039" t="s">
        <v>242</v>
      </c>
      <c r="U68" s="1040"/>
      <c r="V68" s="1041"/>
      <c r="W68" s="1025"/>
    </row>
    <row r="69" spans="2:23" ht="13.5" customHeight="1" thickBot="1">
      <c r="B69" s="1038"/>
      <c r="C69" s="412" t="s">
        <v>11</v>
      </c>
      <c r="D69" s="413" t="s">
        <v>7</v>
      </c>
      <c r="E69" s="1027" t="s">
        <v>234</v>
      </c>
      <c r="F69" s="1028"/>
      <c r="G69" s="1029"/>
      <c r="H69" s="1030" t="s">
        <v>31</v>
      </c>
      <c r="I69" s="1031"/>
      <c r="J69" s="1032"/>
      <c r="K69" s="1027" t="s">
        <v>23</v>
      </c>
      <c r="L69" s="1028"/>
      <c r="M69" s="1029"/>
      <c r="N69" s="1027" t="s">
        <v>242</v>
      </c>
      <c r="O69" s="1028"/>
      <c r="P69" s="1029"/>
      <c r="Q69" s="1027" t="s">
        <v>236</v>
      </c>
      <c r="R69" s="1028"/>
      <c r="S69" s="1029"/>
      <c r="T69" s="1027" t="s">
        <v>245</v>
      </c>
      <c r="U69" s="1028"/>
      <c r="V69" s="1029"/>
      <c r="W69" s="1037"/>
    </row>
    <row r="70" spans="2:23" ht="13.5" customHeight="1" thickTop="1">
      <c r="B70" s="1018">
        <v>13</v>
      </c>
      <c r="C70" s="397" t="s">
        <v>228</v>
      </c>
      <c r="D70" s="398" t="s">
        <v>229</v>
      </c>
      <c r="E70" s="1020">
        <v>0.39583333333333331</v>
      </c>
      <c r="F70" s="1021"/>
      <c r="G70" s="1022"/>
      <c r="H70" s="1020">
        <v>0.43402777777777779</v>
      </c>
      <c r="I70" s="1021"/>
      <c r="J70" s="1022"/>
      <c r="K70" s="1020">
        <v>0.47222222222222221</v>
      </c>
      <c r="L70" s="1021"/>
      <c r="M70" s="1022"/>
      <c r="N70" s="1020">
        <v>0.51041666666666663</v>
      </c>
      <c r="O70" s="1021"/>
      <c r="P70" s="1022"/>
      <c r="Q70" s="1020">
        <v>0.54861111111111116</v>
      </c>
      <c r="R70" s="1021"/>
      <c r="S70" s="1022"/>
      <c r="T70" s="1020"/>
      <c r="U70" s="1021"/>
      <c r="V70" s="1023"/>
      <c r="W70" s="1024"/>
    </row>
    <row r="71" spans="2:23" ht="13.5" customHeight="1">
      <c r="B71" s="1018"/>
      <c r="C71" s="399" t="s">
        <v>271</v>
      </c>
      <c r="D71" s="400" t="s">
        <v>3</v>
      </c>
      <c r="E71" s="428" t="s">
        <v>237</v>
      </c>
      <c r="F71" s="55" t="s">
        <v>4</v>
      </c>
      <c r="G71" s="416" t="s">
        <v>241</v>
      </c>
      <c r="H71" s="401" t="s">
        <v>240</v>
      </c>
      <c r="I71" s="55" t="s">
        <v>4</v>
      </c>
      <c r="J71" s="402" t="s">
        <v>245</v>
      </c>
      <c r="K71" s="401" t="s">
        <v>233</v>
      </c>
      <c r="L71" s="55" t="s">
        <v>4</v>
      </c>
      <c r="M71" s="402" t="s">
        <v>234</v>
      </c>
      <c r="N71" s="401" t="s">
        <v>116</v>
      </c>
      <c r="O71" s="55" t="s">
        <v>4</v>
      </c>
      <c r="P71" s="414" t="s">
        <v>31</v>
      </c>
      <c r="Q71" s="401" t="s">
        <v>68</v>
      </c>
      <c r="R71" s="55" t="s">
        <v>4</v>
      </c>
      <c r="S71" s="713" t="s">
        <v>236</v>
      </c>
      <c r="T71" s="417"/>
      <c r="U71" s="55"/>
      <c r="V71" s="415"/>
      <c r="W71" s="1025"/>
    </row>
    <row r="72" spans="2:23" ht="13.5" customHeight="1">
      <c r="B72" s="1018"/>
      <c r="C72" s="406" t="s">
        <v>272</v>
      </c>
      <c r="D72" s="407" t="s">
        <v>5</v>
      </c>
      <c r="E72" s="404"/>
      <c r="F72" s="408" t="s">
        <v>4</v>
      </c>
      <c r="G72" s="409"/>
      <c r="H72" s="404"/>
      <c r="I72" s="408" t="s">
        <v>4</v>
      </c>
      <c r="J72" s="409"/>
      <c r="K72" s="404"/>
      <c r="L72" s="408" t="s">
        <v>4</v>
      </c>
      <c r="M72" s="409"/>
      <c r="N72" s="404"/>
      <c r="O72" s="408" t="s">
        <v>4</v>
      </c>
      <c r="P72" s="409"/>
      <c r="Q72" s="404"/>
      <c r="R72" s="408" t="s">
        <v>4</v>
      </c>
      <c r="S72" s="408"/>
      <c r="T72" s="404"/>
      <c r="U72" s="408"/>
      <c r="V72" s="408"/>
      <c r="W72" s="1025"/>
    </row>
    <row r="73" spans="2:23" ht="13.5" customHeight="1">
      <c r="B73" s="1018"/>
      <c r="C73" s="419" t="s">
        <v>237</v>
      </c>
      <c r="D73" s="411" t="s">
        <v>6</v>
      </c>
      <c r="E73" s="1039" t="s">
        <v>240</v>
      </c>
      <c r="F73" s="1040"/>
      <c r="G73" s="1041"/>
      <c r="H73" s="1039" t="s">
        <v>233</v>
      </c>
      <c r="I73" s="1040"/>
      <c r="J73" s="1041"/>
      <c r="K73" s="1039" t="s">
        <v>116</v>
      </c>
      <c r="L73" s="1040"/>
      <c r="M73" s="1041"/>
      <c r="N73" s="1039" t="s">
        <v>235</v>
      </c>
      <c r="O73" s="1040"/>
      <c r="P73" s="1041"/>
      <c r="Q73" s="1045" t="s">
        <v>31</v>
      </c>
      <c r="R73" s="1046"/>
      <c r="S73" s="1047"/>
      <c r="T73" s="1045"/>
      <c r="U73" s="1046"/>
      <c r="V73" s="1047"/>
      <c r="W73" s="1025"/>
    </row>
    <row r="74" spans="2:23" ht="13.5" customHeight="1" thickBot="1">
      <c r="B74" s="1019"/>
      <c r="C74" s="429" t="s">
        <v>11</v>
      </c>
      <c r="D74" s="430" t="s">
        <v>7</v>
      </c>
      <c r="E74" s="1027" t="s">
        <v>245</v>
      </c>
      <c r="F74" s="1028"/>
      <c r="G74" s="1029"/>
      <c r="H74" s="1027" t="s">
        <v>234</v>
      </c>
      <c r="I74" s="1028"/>
      <c r="J74" s="1029"/>
      <c r="K74" s="1030" t="s">
        <v>31</v>
      </c>
      <c r="L74" s="1031"/>
      <c r="M74" s="1032"/>
      <c r="N74" s="1027" t="s">
        <v>236</v>
      </c>
      <c r="O74" s="1028"/>
      <c r="P74" s="1029"/>
      <c r="Q74" s="1027" t="s">
        <v>116</v>
      </c>
      <c r="R74" s="1028"/>
      <c r="S74" s="1029"/>
      <c r="T74" s="1033"/>
      <c r="U74" s="1034"/>
      <c r="V74" s="1035"/>
      <c r="W74" s="1026"/>
    </row>
  </sheetData>
  <mergeCells count="260">
    <mergeCell ref="E68:G68"/>
    <mergeCell ref="H68:J68"/>
    <mergeCell ref="K68:M68"/>
    <mergeCell ref="N68:P68"/>
    <mergeCell ref="Q68:S68"/>
    <mergeCell ref="T68:V68"/>
    <mergeCell ref="E73:G73"/>
    <mergeCell ref="H73:J73"/>
    <mergeCell ref="K73:M73"/>
    <mergeCell ref="N73:P73"/>
    <mergeCell ref="Q73:S73"/>
    <mergeCell ref="T73:V73"/>
    <mergeCell ref="N63:P63"/>
    <mergeCell ref="Q63:S63"/>
    <mergeCell ref="T63:V63"/>
    <mergeCell ref="B60:B64"/>
    <mergeCell ref="E60:G60"/>
    <mergeCell ref="H60:J60"/>
    <mergeCell ref="K60:M60"/>
    <mergeCell ref="N60:P60"/>
    <mergeCell ref="Q60:S60"/>
    <mergeCell ref="T60:V60"/>
    <mergeCell ref="R3:W3"/>
    <mergeCell ref="E48:G48"/>
    <mergeCell ref="K33:M33"/>
    <mergeCell ref="N33:P33"/>
    <mergeCell ref="E28:G28"/>
    <mergeCell ref="H28:J28"/>
    <mergeCell ref="N38:P38"/>
    <mergeCell ref="K38:M38"/>
    <mergeCell ref="Q38:S38"/>
    <mergeCell ref="T38:V38"/>
    <mergeCell ref="K28:M28"/>
    <mergeCell ref="E33:G33"/>
    <mergeCell ref="H33:J33"/>
    <mergeCell ref="E38:G38"/>
    <mergeCell ref="H38:J38"/>
    <mergeCell ref="E18:G18"/>
    <mergeCell ref="H18:J18"/>
    <mergeCell ref="Q23:S23"/>
    <mergeCell ref="T23:V23"/>
    <mergeCell ref="N13:P13"/>
    <mergeCell ref="Q13:S13"/>
    <mergeCell ref="T13:V13"/>
    <mergeCell ref="N8:P8"/>
    <mergeCell ref="Q8:S8"/>
    <mergeCell ref="T8:V8"/>
    <mergeCell ref="H48:J48"/>
    <mergeCell ref="K48:M48"/>
    <mergeCell ref="N48:P48"/>
    <mergeCell ref="Q43:S43"/>
    <mergeCell ref="T43:V43"/>
    <mergeCell ref="H43:J43"/>
    <mergeCell ref="K43:M43"/>
    <mergeCell ref="N43:P43"/>
    <mergeCell ref="N10:P10"/>
    <mergeCell ref="Q10:S10"/>
    <mergeCell ref="T10:V10"/>
    <mergeCell ref="B1:W1"/>
    <mergeCell ref="E4:G4"/>
    <mergeCell ref="H4:J4"/>
    <mergeCell ref="K4:M4"/>
    <mergeCell ref="N4:P4"/>
    <mergeCell ref="Q4:S4"/>
    <mergeCell ref="T4:V4"/>
    <mergeCell ref="B5:B14"/>
    <mergeCell ref="E5:G5"/>
    <mergeCell ref="H5:J5"/>
    <mergeCell ref="K5:M5"/>
    <mergeCell ref="N5:P5"/>
    <mergeCell ref="Q5:S5"/>
    <mergeCell ref="T5:V5"/>
    <mergeCell ref="W5:W9"/>
    <mergeCell ref="E6:J9"/>
    <mergeCell ref="K9:M9"/>
    <mergeCell ref="N9:P9"/>
    <mergeCell ref="Q9:S9"/>
    <mergeCell ref="T9:V9"/>
    <mergeCell ref="E10:G10"/>
    <mergeCell ref="H10:J10"/>
    <mergeCell ref="K10:M10"/>
    <mergeCell ref="K8:M8"/>
    <mergeCell ref="W10:W14"/>
    <mergeCell ref="E11:M14"/>
    <mergeCell ref="N14:P14"/>
    <mergeCell ref="Q14:S14"/>
    <mergeCell ref="T14:V14"/>
    <mergeCell ref="B15:B19"/>
    <mergeCell ref="E15:G15"/>
    <mergeCell ref="H15:J15"/>
    <mergeCell ref="K15:V19"/>
    <mergeCell ref="W15:W19"/>
    <mergeCell ref="E19:G19"/>
    <mergeCell ref="H19:J19"/>
    <mergeCell ref="B20:B24"/>
    <mergeCell ref="E20:G20"/>
    <mergeCell ref="H20:J20"/>
    <mergeCell ref="K20:M20"/>
    <mergeCell ref="N20:P20"/>
    <mergeCell ref="Q20:S20"/>
    <mergeCell ref="T20:V20"/>
    <mergeCell ref="W20:W24"/>
    <mergeCell ref="E24:G24"/>
    <mergeCell ref="H24:J24"/>
    <mergeCell ref="K24:M24"/>
    <mergeCell ref="N24:P24"/>
    <mergeCell ref="Q24:S24"/>
    <mergeCell ref="T24:V24"/>
    <mergeCell ref="E23:G23"/>
    <mergeCell ref="H23:J23"/>
    <mergeCell ref="K23:M23"/>
    <mergeCell ref="N23:P23"/>
    <mergeCell ref="B25:B29"/>
    <mergeCell ref="E25:G25"/>
    <mergeCell ref="H25:J25"/>
    <mergeCell ref="K25:M25"/>
    <mergeCell ref="N25:V29"/>
    <mergeCell ref="W25:W29"/>
    <mergeCell ref="E29:G29"/>
    <mergeCell ref="H29:J29"/>
    <mergeCell ref="K29:M29"/>
    <mergeCell ref="B30:B34"/>
    <mergeCell ref="E30:G30"/>
    <mergeCell ref="H30:J30"/>
    <mergeCell ref="K30:M30"/>
    <mergeCell ref="N30:P30"/>
    <mergeCell ref="Q30:S30"/>
    <mergeCell ref="T30:V30"/>
    <mergeCell ref="W30:W34"/>
    <mergeCell ref="Q33:S33"/>
    <mergeCell ref="T33:V33"/>
    <mergeCell ref="E34:G34"/>
    <mergeCell ref="H34:J34"/>
    <mergeCell ref="K34:M34"/>
    <mergeCell ref="N34:P34"/>
    <mergeCell ref="Q34:S34"/>
    <mergeCell ref="T34:V34"/>
    <mergeCell ref="B35:B39"/>
    <mergeCell ref="E35:G35"/>
    <mergeCell ref="H35:J35"/>
    <mergeCell ref="K35:M35"/>
    <mergeCell ref="N35:P35"/>
    <mergeCell ref="Q35:S35"/>
    <mergeCell ref="T35:V35"/>
    <mergeCell ref="W35:W39"/>
    <mergeCell ref="E39:G39"/>
    <mergeCell ref="H39:J39"/>
    <mergeCell ref="K39:M39"/>
    <mergeCell ref="N39:P39"/>
    <mergeCell ref="Q39:S39"/>
    <mergeCell ref="T39:V39"/>
    <mergeCell ref="B40:B44"/>
    <mergeCell ref="E40:G40"/>
    <mergeCell ref="H40:J40"/>
    <mergeCell ref="K40:M40"/>
    <mergeCell ref="N40:P40"/>
    <mergeCell ref="Q40:S40"/>
    <mergeCell ref="T40:V40"/>
    <mergeCell ref="W40:W44"/>
    <mergeCell ref="E44:G44"/>
    <mergeCell ref="H44:J44"/>
    <mergeCell ref="K44:M44"/>
    <mergeCell ref="N44:P44"/>
    <mergeCell ref="Q44:S44"/>
    <mergeCell ref="T44:V44"/>
    <mergeCell ref="E43:G43"/>
    <mergeCell ref="B45:B49"/>
    <mergeCell ref="E45:G45"/>
    <mergeCell ref="H45:J45"/>
    <mergeCell ref="K45:M45"/>
    <mergeCell ref="N45:P45"/>
    <mergeCell ref="Q45:S45"/>
    <mergeCell ref="T45:V45"/>
    <mergeCell ref="W45:W49"/>
    <mergeCell ref="Q48:S48"/>
    <mergeCell ref="T48:V48"/>
    <mergeCell ref="E49:G49"/>
    <mergeCell ref="H49:J49"/>
    <mergeCell ref="K49:M49"/>
    <mergeCell ref="N49:P49"/>
    <mergeCell ref="Q49:S49"/>
    <mergeCell ref="T49:V49"/>
    <mergeCell ref="B50:B54"/>
    <mergeCell ref="E50:G50"/>
    <mergeCell ref="H50:J50"/>
    <mergeCell ref="K50:M50"/>
    <mergeCell ref="N50:P50"/>
    <mergeCell ref="Q50:S50"/>
    <mergeCell ref="T50:V50"/>
    <mergeCell ref="W50:W54"/>
    <mergeCell ref="E54:G54"/>
    <mergeCell ref="H54:J54"/>
    <mergeCell ref="K54:M54"/>
    <mergeCell ref="N54:P54"/>
    <mergeCell ref="Q54:S54"/>
    <mergeCell ref="T54:V54"/>
    <mergeCell ref="T53:V53"/>
    <mergeCell ref="H53:J53"/>
    <mergeCell ref="K53:M53"/>
    <mergeCell ref="N53:P53"/>
    <mergeCell ref="Q53:S53"/>
    <mergeCell ref="E53:G53"/>
    <mergeCell ref="B55:B59"/>
    <mergeCell ref="E55:G55"/>
    <mergeCell ref="H55:J55"/>
    <mergeCell ref="K55:M55"/>
    <mergeCell ref="N55:P55"/>
    <mergeCell ref="Q55:S55"/>
    <mergeCell ref="T55:V55"/>
    <mergeCell ref="W55:W59"/>
    <mergeCell ref="E59:G59"/>
    <mergeCell ref="H59:J59"/>
    <mergeCell ref="K59:M59"/>
    <mergeCell ref="N59:P59"/>
    <mergeCell ref="Q59:S59"/>
    <mergeCell ref="T59:V59"/>
    <mergeCell ref="E58:G58"/>
    <mergeCell ref="H58:J58"/>
    <mergeCell ref="K58:M58"/>
    <mergeCell ref="N58:P58"/>
    <mergeCell ref="Q58:S58"/>
    <mergeCell ref="T58:V58"/>
    <mergeCell ref="W60:W64"/>
    <mergeCell ref="E64:G64"/>
    <mergeCell ref="H64:J64"/>
    <mergeCell ref="K64:M64"/>
    <mergeCell ref="N64:P64"/>
    <mergeCell ref="Q64:S64"/>
    <mergeCell ref="T64:V64"/>
    <mergeCell ref="B65:B69"/>
    <mergeCell ref="E65:G65"/>
    <mergeCell ref="H65:J65"/>
    <mergeCell ref="K65:M65"/>
    <mergeCell ref="N65:P65"/>
    <mergeCell ref="Q65:S65"/>
    <mergeCell ref="T65:V65"/>
    <mergeCell ref="W65:W69"/>
    <mergeCell ref="E69:G69"/>
    <mergeCell ref="H69:J69"/>
    <mergeCell ref="K69:M69"/>
    <mergeCell ref="N69:P69"/>
    <mergeCell ref="Q69:S69"/>
    <mergeCell ref="T69:V69"/>
    <mergeCell ref="E63:G63"/>
    <mergeCell ref="H63:J63"/>
    <mergeCell ref="K63:M63"/>
    <mergeCell ref="B70:B74"/>
    <mergeCell ref="E70:G70"/>
    <mergeCell ref="H70:J70"/>
    <mergeCell ref="K70:M70"/>
    <mergeCell ref="N70:P70"/>
    <mergeCell ref="Q70:S70"/>
    <mergeCell ref="T70:V70"/>
    <mergeCell ref="W70:W74"/>
    <mergeCell ref="E74:G74"/>
    <mergeCell ref="H74:J74"/>
    <mergeCell ref="K74:M74"/>
    <mergeCell ref="N74:P74"/>
    <mergeCell ref="Q74:S74"/>
    <mergeCell ref="T74:V74"/>
  </mergeCells>
  <phoneticPr fontId="7"/>
  <pageMargins left="0.19685039370078741" right="0" top="0.39370078740157483" bottom="0.19685039370078741" header="0" footer="0"/>
  <pageSetup paperSize="9" scale="92" fitToHeight="0" orientation="portrait" r:id="rId1"/>
  <rowBreaks count="1" manualBreakCount="1">
    <brk id="64" max="2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C672-F98A-4175-8FAA-18D83F78ACFE}">
  <dimension ref="A1:AZ43"/>
  <sheetViews>
    <sheetView showGridLines="0" zoomScaleNormal="100" workbookViewId="0">
      <selection activeCell="B1" sqref="B1:AU15"/>
    </sheetView>
  </sheetViews>
  <sheetFormatPr defaultRowHeight="13.2"/>
  <cols>
    <col min="1" max="1" width="1.44140625" customWidth="1"/>
    <col min="2" max="37" width="2.109375" customWidth="1"/>
    <col min="38" max="38" width="22.77734375" customWidth="1"/>
    <col min="39" max="39" width="3.44140625" bestFit="1" customWidth="1"/>
    <col min="40" max="42" width="2.77734375" customWidth="1"/>
    <col min="43" max="46" width="3.6640625" customWidth="1"/>
    <col min="47" max="47" width="4" customWidth="1"/>
    <col min="48" max="48" width="7.6640625" customWidth="1"/>
    <col min="49" max="49" width="1.21875" customWidth="1"/>
    <col min="50" max="50" width="8.6640625" customWidth="1"/>
  </cols>
  <sheetData>
    <row r="1" spans="1:52" s="77" customFormat="1" ht="15" customHeight="1">
      <c r="B1" s="152" t="s">
        <v>498</v>
      </c>
      <c r="N1" s="153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Z1"/>
    </row>
    <row r="2" spans="1:52" ht="24.9" customHeight="1">
      <c r="B2" s="1001" t="s">
        <v>486</v>
      </c>
      <c r="C2" s="1002"/>
      <c r="D2" s="1003"/>
      <c r="E2" s="1081" t="s">
        <v>487</v>
      </c>
      <c r="F2" s="1081"/>
      <c r="G2" s="1081"/>
      <c r="H2" s="1001" t="s">
        <v>488</v>
      </c>
      <c r="I2" s="1002"/>
      <c r="J2" s="1003"/>
      <c r="K2" s="1081" t="s">
        <v>489</v>
      </c>
      <c r="L2" s="1081"/>
      <c r="M2" s="1081"/>
      <c r="N2" s="1081" t="s">
        <v>490</v>
      </c>
      <c r="O2" s="1081"/>
      <c r="P2" s="1081"/>
      <c r="Q2" s="1081" t="s">
        <v>491</v>
      </c>
      <c r="R2" s="1081"/>
      <c r="S2" s="1081"/>
      <c r="T2" s="1001" t="s">
        <v>492</v>
      </c>
      <c r="U2" s="1002"/>
      <c r="V2" s="1002"/>
      <c r="W2" s="1001" t="s">
        <v>493</v>
      </c>
      <c r="X2" s="1002"/>
      <c r="Y2" s="1003"/>
      <c r="Z2" s="1001" t="s">
        <v>494</v>
      </c>
      <c r="AA2" s="1002"/>
      <c r="AB2" s="1002"/>
      <c r="AC2" s="1001" t="s">
        <v>495</v>
      </c>
      <c r="AD2" s="1002"/>
      <c r="AE2" s="1003"/>
      <c r="AF2" s="1001" t="s">
        <v>496</v>
      </c>
      <c r="AG2" s="1002"/>
      <c r="AH2" s="1002"/>
      <c r="AI2" s="1001" t="s">
        <v>497</v>
      </c>
      <c r="AJ2" s="1002"/>
      <c r="AK2" s="1003"/>
      <c r="AL2" s="155" t="s">
        <v>425</v>
      </c>
      <c r="AM2" s="156" t="s">
        <v>88</v>
      </c>
      <c r="AN2" s="156" t="s">
        <v>89</v>
      </c>
      <c r="AO2" s="156" t="s">
        <v>90</v>
      </c>
      <c r="AP2" s="156" t="s">
        <v>91</v>
      </c>
      <c r="AQ2" s="71" t="s">
        <v>92</v>
      </c>
      <c r="AR2" s="71" t="s">
        <v>93</v>
      </c>
      <c r="AS2" s="71" t="s">
        <v>94</v>
      </c>
      <c r="AT2" s="71" t="s">
        <v>95</v>
      </c>
      <c r="AU2" s="157" t="s">
        <v>96</v>
      </c>
      <c r="AV2" s="75" t="s">
        <v>115</v>
      </c>
    </row>
    <row r="3" spans="1:52" ht="13.5" customHeight="1">
      <c r="B3" s="264"/>
      <c r="C3" s="219" t="s">
        <v>97</v>
      </c>
      <c r="D3" s="265"/>
      <c r="E3" s="86"/>
      <c r="F3" s="97" t="str">
        <f>IF(E3="","-",IF(E3&gt;G3,"○",IF(E3&lt;G3,"●","△")))</f>
        <v>-</v>
      </c>
      <c r="G3" s="87"/>
      <c r="H3" s="82"/>
      <c r="I3" s="97" t="str">
        <f>IF(H3="","-",IF(H3&gt;J3,"○",IF(H3&lt;J3,"●","△")))</f>
        <v>-</v>
      </c>
      <c r="J3" s="82"/>
      <c r="K3" s="86"/>
      <c r="L3" s="97" t="str">
        <f>IF(K3="","-",IF(K3&gt;M3,"○",IF(K3&lt;M3,"●","△")))</f>
        <v>-</v>
      </c>
      <c r="M3" s="87"/>
      <c r="N3" s="82"/>
      <c r="O3" s="97" t="str">
        <f>IF(N3="","-",IF(N3&gt;P3,"○",IF(N3&lt;P3,"●","△")))</f>
        <v>-</v>
      </c>
      <c r="P3" s="82"/>
      <c r="Q3" s="86"/>
      <c r="R3" s="97" t="str">
        <f>IF(Q3="","-",IF(Q3&gt;S3,"○",IF(Q3&lt;S3,"●","△")))</f>
        <v>-</v>
      </c>
      <c r="S3" s="87"/>
      <c r="T3" s="82"/>
      <c r="U3" s="97" t="str">
        <f t="shared" ref="U3:U8" si="0">IF(T3="","-",IF(T3&gt;V3,"○",IF(T3&lt;V3,"●","△")))</f>
        <v>-</v>
      </c>
      <c r="V3" s="82"/>
      <c r="W3" s="86"/>
      <c r="X3" s="97" t="str">
        <f t="shared" ref="X3:X9" si="1">IF(W3="","-",IF(W3&gt;Y3,"○",IF(W3&lt;Y3,"●","△")))</f>
        <v>-</v>
      </c>
      <c r="Y3" s="87"/>
      <c r="Z3" s="82"/>
      <c r="AA3" s="97" t="str">
        <f t="shared" ref="AA3:AA10" si="2">IF(Z3="","-",IF(Z3&gt;AB3,"○",IF(Z3&lt;AB3,"●","△")))</f>
        <v>-</v>
      </c>
      <c r="AB3" s="82"/>
      <c r="AC3" s="86"/>
      <c r="AD3" s="97" t="str">
        <f t="shared" ref="AD3:AD11" si="3">IF(AC3="","-",IF(AC3&gt;AE3,"○",IF(AC3&lt;AE3,"●","△")))</f>
        <v>-</v>
      </c>
      <c r="AE3" s="87"/>
      <c r="AF3" s="82"/>
      <c r="AG3" s="97" t="str">
        <f t="shared" ref="AG3:AG12" si="4">IF(AF3="","-",IF(AF3&gt;AH3,"○",IF(AF3&lt;AH3,"●","△")))</f>
        <v>-</v>
      </c>
      <c r="AH3" s="82"/>
      <c r="AI3" s="81"/>
      <c r="AJ3" s="188" t="str">
        <f t="shared" ref="AJ3:AJ13" si="5">IF(AI3="","-",IF(AI3&gt;AK3,"○",IF(AI3&lt;AK3,"●","△")))</f>
        <v>-</v>
      </c>
      <c r="AK3" s="83"/>
      <c r="AL3" s="176" t="s">
        <v>435</v>
      </c>
      <c r="AM3" s="163">
        <f>(24-COUNTBLANK(B3:AK3))/2</f>
        <v>0</v>
      </c>
      <c r="AN3" s="163">
        <f t="shared" ref="AN3:AN14" si="6">COUNTIF(B3:AK3,"○")</f>
        <v>0</v>
      </c>
      <c r="AO3" s="163">
        <f>COUNTIF(B3:AK3,"●")</f>
        <v>0</v>
      </c>
      <c r="AP3" s="163">
        <f t="shared" ref="AP3:AP14" si="7">COUNTIF(B3:AK3,"△")</f>
        <v>0</v>
      </c>
      <c r="AQ3" s="164">
        <f t="shared" ref="AQ3:AQ14" si="8">O18</f>
        <v>0</v>
      </c>
      <c r="AR3" s="163">
        <f t="shared" ref="AR3:AR14" si="9">AF18</f>
        <v>0</v>
      </c>
      <c r="AS3" s="163">
        <f t="shared" ref="AS3:AS15" si="10">AQ3-AR3</f>
        <v>0</v>
      </c>
      <c r="AT3" s="165">
        <f t="shared" ref="AT3:AT14" si="11">AN3*3+AP3*1-AM18</f>
        <v>0</v>
      </c>
      <c r="AU3" s="101">
        <f t="shared" ref="AU3:AU14" si="12">RANK(AV3,$AV$3:$AV$14)</f>
        <v>1</v>
      </c>
      <c r="AV3" s="2">
        <f t="shared" ref="AV3:AV14" si="13">AT3*10000+AS3*100+AQ3</f>
        <v>0</v>
      </c>
      <c r="AW3" s="2"/>
      <c r="AX3" s="146" t="e">
        <f>AT3/AM3</f>
        <v>#DIV/0!</v>
      </c>
      <c r="AY3" s="182"/>
      <c r="AZ3" s="56"/>
    </row>
    <row r="4" spans="1:52" ht="13.5" customHeight="1">
      <c r="B4" s="68" t="str">
        <f>IF(G3="","",G3)</f>
        <v/>
      </c>
      <c r="C4" s="97" t="str">
        <f t="shared" ref="C4:C14" si="14">IF(B4="","-",IF(B4&gt;D4,"○",IF(B4&lt;D4,"●","△")))</f>
        <v>-</v>
      </c>
      <c r="D4" s="69" t="str">
        <f>IF(E3="","",E3)</f>
        <v/>
      </c>
      <c r="E4" s="266"/>
      <c r="F4" s="267" t="s">
        <v>97</v>
      </c>
      <c r="G4" s="220"/>
      <c r="H4" s="69"/>
      <c r="I4" s="97" t="str">
        <f>IF(H4="","-",IF(H4&gt;J4,"○",IF(H4&lt;J4,"●","△")))</f>
        <v>-</v>
      </c>
      <c r="J4" s="69"/>
      <c r="K4" s="68"/>
      <c r="L4" s="97" t="str">
        <f>IF(K4="","-",IF(K4&gt;M4,"○",IF(K4&lt;M4,"●","△")))</f>
        <v>-</v>
      </c>
      <c r="M4" s="70"/>
      <c r="N4" s="69"/>
      <c r="O4" s="97" t="str">
        <f>IF(N4="","-",IF(N4&gt;P4,"○",IF(N4&lt;P4,"●","△")))</f>
        <v>-</v>
      </c>
      <c r="P4" s="69"/>
      <c r="Q4" s="68"/>
      <c r="R4" s="97" t="str">
        <f>IF(Q4="","-",IF(Q4&gt;S4,"○",IF(Q4&lt;S4,"●","△")))</f>
        <v>-</v>
      </c>
      <c r="S4" s="70"/>
      <c r="T4" s="69"/>
      <c r="U4" s="97" t="str">
        <f t="shared" si="0"/>
        <v>-</v>
      </c>
      <c r="V4" s="69"/>
      <c r="W4" s="68"/>
      <c r="X4" s="97" t="str">
        <f t="shared" si="1"/>
        <v>-</v>
      </c>
      <c r="Y4" s="70"/>
      <c r="Z4" s="69"/>
      <c r="AA4" s="97" t="str">
        <f t="shared" si="2"/>
        <v>-</v>
      </c>
      <c r="AB4" s="69"/>
      <c r="AC4" s="68"/>
      <c r="AD4" s="97" t="str">
        <f t="shared" si="3"/>
        <v>-</v>
      </c>
      <c r="AE4" s="70"/>
      <c r="AF4" s="69"/>
      <c r="AG4" s="97" t="str">
        <f t="shared" si="4"/>
        <v>-</v>
      </c>
      <c r="AH4" s="69"/>
      <c r="AI4" s="103"/>
      <c r="AJ4" s="97" t="str">
        <f t="shared" si="5"/>
        <v>-</v>
      </c>
      <c r="AK4" s="105"/>
      <c r="AL4" s="74" t="s">
        <v>475</v>
      </c>
      <c r="AM4" s="163">
        <f t="shared" ref="AM4:AM14" si="15">(24-COUNTBLANK(B4:AK4))/2</f>
        <v>0</v>
      </c>
      <c r="AN4" s="163">
        <f t="shared" si="6"/>
        <v>0</v>
      </c>
      <c r="AO4" s="163">
        <f>COUNTIF(B4:AK4,"●")</f>
        <v>0</v>
      </c>
      <c r="AP4" s="163">
        <f t="shared" si="7"/>
        <v>0</v>
      </c>
      <c r="AQ4" s="163">
        <f t="shared" si="8"/>
        <v>0</v>
      </c>
      <c r="AR4" s="163">
        <f t="shared" si="9"/>
        <v>0</v>
      </c>
      <c r="AS4" s="163">
        <f t="shared" si="10"/>
        <v>0</v>
      </c>
      <c r="AT4" s="165">
        <f t="shared" si="11"/>
        <v>0</v>
      </c>
      <c r="AU4" s="101">
        <f t="shared" si="12"/>
        <v>1</v>
      </c>
      <c r="AV4" s="2">
        <f t="shared" si="13"/>
        <v>0</v>
      </c>
      <c r="AW4" s="2"/>
      <c r="AX4" s="146" t="e">
        <f t="shared" ref="AX4:AX14" si="16">AT4/AM4</f>
        <v>#DIV/0!</v>
      </c>
      <c r="AY4" s="182"/>
      <c r="AZ4" s="56"/>
    </row>
    <row r="5" spans="1:52" ht="13.5" customHeight="1">
      <c r="B5" s="68" t="str">
        <f>IF(J3="","",J3)</f>
        <v/>
      </c>
      <c r="C5" s="97" t="str">
        <f t="shared" si="14"/>
        <v>-</v>
      </c>
      <c r="D5" s="69" t="str">
        <f>IF(H3="","",H3)</f>
        <v/>
      </c>
      <c r="E5" s="68" t="str">
        <f>IF(J4="","",J4)</f>
        <v/>
      </c>
      <c r="F5" s="97" t="str">
        <f t="shared" ref="F5:F14" si="17">IF(E5="","-",IF(E5&gt;G5,"○",IF(E5&lt;G5,"●","△")))</f>
        <v>-</v>
      </c>
      <c r="G5" s="70" t="str">
        <f>IF(H4="","",H4)</f>
        <v/>
      </c>
      <c r="H5" s="268"/>
      <c r="I5" s="267" t="s">
        <v>97</v>
      </c>
      <c r="J5" s="268"/>
      <c r="K5" s="169"/>
      <c r="L5" s="97" t="str">
        <f>IF(K5="","-",IF(K5&gt;M5,"○",IF(K5&lt;M5,"●","△")))</f>
        <v>-</v>
      </c>
      <c r="M5" s="170"/>
      <c r="N5" s="56"/>
      <c r="O5" s="97" t="str">
        <f>IF(N5="","-",IF(N5&gt;P5,"○",IF(N5&lt;P5,"●","△")))</f>
        <v>-</v>
      </c>
      <c r="P5" s="56"/>
      <c r="Q5" s="169"/>
      <c r="R5" s="97" t="str">
        <f>IF(Q5="","-",IF(Q5&gt;S5,"○",IF(Q5&lt;S5,"●","△")))</f>
        <v>-</v>
      </c>
      <c r="S5" s="170"/>
      <c r="T5" s="56"/>
      <c r="U5" s="97" t="str">
        <f t="shared" si="0"/>
        <v>-</v>
      </c>
      <c r="V5" s="56"/>
      <c r="W5" s="169"/>
      <c r="X5" s="97" t="str">
        <f t="shared" si="1"/>
        <v>-</v>
      </c>
      <c r="Y5" s="170"/>
      <c r="Z5" s="56"/>
      <c r="AA5" s="97" t="str">
        <f t="shared" si="2"/>
        <v>-</v>
      </c>
      <c r="AB5" s="56"/>
      <c r="AC5" s="169"/>
      <c r="AD5" s="97" t="str">
        <f t="shared" si="3"/>
        <v>-</v>
      </c>
      <c r="AE5" s="170"/>
      <c r="AF5" s="56"/>
      <c r="AG5" s="97" t="str">
        <f t="shared" si="4"/>
        <v>-</v>
      </c>
      <c r="AH5" s="56"/>
      <c r="AI5" s="269"/>
      <c r="AJ5" s="97" t="str">
        <f t="shared" si="5"/>
        <v>-</v>
      </c>
      <c r="AK5" s="270"/>
      <c r="AL5" s="176" t="s">
        <v>476</v>
      </c>
      <c r="AM5" s="163">
        <f t="shared" si="15"/>
        <v>0</v>
      </c>
      <c r="AN5" s="163">
        <f t="shared" si="6"/>
        <v>0</v>
      </c>
      <c r="AO5" s="163">
        <f t="shared" ref="AO5:AO14" si="18">COUNTIF(C5:AN5,"●")</f>
        <v>0</v>
      </c>
      <c r="AP5" s="163">
        <f t="shared" si="7"/>
        <v>0</v>
      </c>
      <c r="AQ5" s="163">
        <f t="shared" si="8"/>
        <v>0</v>
      </c>
      <c r="AR5" s="163">
        <f t="shared" si="9"/>
        <v>0</v>
      </c>
      <c r="AS5" s="163">
        <f t="shared" si="10"/>
        <v>0</v>
      </c>
      <c r="AT5" s="165">
        <f t="shared" si="11"/>
        <v>0</v>
      </c>
      <c r="AU5" s="101">
        <f t="shared" si="12"/>
        <v>1</v>
      </c>
      <c r="AV5" s="2">
        <f t="shared" si="13"/>
        <v>0</v>
      </c>
      <c r="AW5" s="2"/>
      <c r="AX5" s="146" t="e">
        <f t="shared" si="16"/>
        <v>#DIV/0!</v>
      </c>
      <c r="AY5" s="182"/>
      <c r="AZ5" s="56"/>
    </row>
    <row r="6" spans="1:52" ht="13.5" customHeight="1">
      <c r="B6" s="68" t="str">
        <f>IF(M3="","",M3)</f>
        <v/>
      </c>
      <c r="C6" s="125" t="str">
        <f t="shared" si="14"/>
        <v>-</v>
      </c>
      <c r="D6" s="70" t="str">
        <f>IF(K3="","",K3)</f>
        <v/>
      </c>
      <c r="E6" s="86" t="str">
        <f>IF(M4="","",M4)</f>
        <v/>
      </c>
      <c r="F6" s="97" t="str">
        <f t="shared" si="17"/>
        <v>-</v>
      </c>
      <c r="G6" s="170" t="str">
        <f>IF(K4="","",K4)</f>
        <v/>
      </c>
      <c r="H6" s="82" t="str">
        <f>IF(M5="","",M5)</f>
        <v/>
      </c>
      <c r="I6" s="97" t="str">
        <f t="shared" ref="I6:I14" si="19">IF(H6="","-",IF(H6&gt;J6,"○",IF(H6&lt;J6,"●","△")))</f>
        <v>-</v>
      </c>
      <c r="J6" s="82" t="str">
        <f>IF(K5="","",K5)</f>
        <v/>
      </c>
      <c r="K6" s="171"/>
      <c r="L6" s="191" t="s">
        <v>97</v>
      </c>
      <c r="M6" s="172"/>
      <c r="N6" s="82"/>
      <c r="O6" s="97" t="str">
        <f>IF(N6="","-",IF(N6&gt;P6,"○",IF(N6&lt;P6,"●","△")))</f>
        <v>-</v>
      </c>
      <c r="P6" s="82"/>
      <c r="Q6" s="86"/>
      <c r="R6" s="97" t="str">
        <f>IF(Q6="","-",IF(Q6&gt;S6,"○",IF(Q6&lt;S6,"●","△")))</f>
        <v>-</v>
      </c>
      <c r="S6" s="87"/>
      <c r="T6" s="82"/>
      <c r="U6" s="97" t="str">
        <f t="shared" si="0"/>
        <v>-</v>
      </c>
      <c r="V6" s="82"/>
      <c r="W6" s="86"/>
      <c r="X6" s="97" t="str">
        <f t="shared" si="1"/>
        <v>-</v>
      </c>
      <c r="Y6" s="87"/>
      <c r="Z6" s="82"/>
      <c r="AA6" s="97" t="str">
        <f t="shared" si="2"/>
        <v>-</v>
      </c>
      <c r="AB6" s="82"/>
      <c r="AC6" s="86"/>
      <c r="AD6" s="97" t="str">
        <f t="shared" si="3"/>
        <v>-</v>
      </c>
      <c r="AE6" s="87"/>
      <c r="AF6" s="82"/>
      <c r="AG6" s="97" t="str">
        <f t="shared" si="4"/>
        <v>-</v>
      </c>
      <c r="AH6" s="82"/>
      <c r="AI6" s="81"/>
      <c r="AJ6" s="97" t="str">
        <f t="shared" si="5"/>
        <v>-</v>
      </c>
      <c r="AK6" s="83"/>
      <c r="AL6" s="74" t="s">
        <v>477</v>
      </c>
      <c r="AM6" s="163">
        <f t="shared" si="15"/>
        <v>0</v>
      </c>
      <c r="AN6" s="163">
        <f t="shared" si="6"/>
        <v>0</v>
      </c>
      <c r="AO6" s="163">
        <f t="shared" si="18"/>
        <v>0</v>
      </c>
      <c r="AP6" s="163">
        <f t="shared" si="7"/>
        <v>0</v>
      </c>
      <c r="AQ6" s="163">
        <f t="shared" si="8"/>
        <v>0</v>
      </c>
      <c r="AR6" s="163">
        <f t="shared" si="9"/>
        <v>0</v>
      </c>
      <c r="AS6" s="163">
        <f t="shared" si="10"/>
        <v>0</v>
      </c>
      <c r="AT6" s="165">
        <f t="shared" si="11"/>
        <v>0</v>
      </c>
      <c r="AU6" s="101">
        <f t="shared" si="12"/>
        <v>1</v>
      </c>
      <c r="AV6" s="2">
        <f t="shared" si="13"/>
        <v>0</v>
      </c>
      <c r="AW6" s="2"/>
      <c r="AX6" s="146" t="e">
        <f t="shared" si="16"/>
        <v>#DIV/0!</v>
      </c>
      <c r="AY6" s="182"/>
      <c r="AZ6" s="56"/>
    </row>
    <row r="7" spans="1:52" ht="13.5" customHeight="1">
      <c r="B7" s="169" t="str">
        <f>IF(P3="","",P3)</f>
        <v/>
      </c>
      <c r="C7" s="131" t="str">
        <f t="shared" si="14"/>
        <v>-</v>
      </c>
      <c r="D7" s="70" t="str">
        <f>IF(N3="","",N3)</f>
        <v/>
      </c>
      <c r="E7" s="68" t="str">
        <f>IF(P4="","",P4)</f>
        <v/>
      </c>
      <c r="F7" s="97" t="str">
        <f t="shared" si="17"/>
        <v>-</v>
      </c>
      <c r="G7" s="70" t="str">
        <f>IF(N4="","",N4)</f>
        <v/>
      </c>
      <c r="H7" s="69" t="str">
        <f>IF(P5="","",P5)</f>
        <v/>
      </c>
      <c r="I7" s="97" t="str">
        <f t="shared" si="19"/>
        <v>-</v>
      </c>
      <c r="J7" s="69" t="str">
        <f>IF(N5="","",N5)</f>
        <v/>
      </c>
      <c r="K7" s="68" t="str">
        <f>IF(P6="","",P6)</f>
        <v/>
      </c>
      <c r="L7" s="97" t="str">
        <f t="shared" ref="L7:L14" si="20">IF(K7="","-",IF(K7&gt;M7,"○",IF(K7&lt;M7,"●","△")))</f>
        <v>-</v>
      </c>
      <c r="M7" s="70" t="str">
        <f>IF(N6="","",N6)</f>
        <v/>
      </c>
      <c r="N7" s="173"/>
      <c r="O7" s="191" t="s">
        <v>97</v>
      </c>
      <c r="P7" s="173"/>
      <c r="Q7" s="68"/>
      <c r="R7" s="97" t="str">
        <f>IF(Q7="","-",IF(Q7&gt;S7,"○",IF(Q7&lt;S7,"●","△")))</f>
        <v>-</v>
      </c>
      <c r="S7" s="70"/>
      <c r="T7" s="69"/>
      <c r="U7" s="97" t="str">
        <f t="shared" si="0"/>
        <v>-</v>
      </c>
      <c r="V7" s="69"/>
      <c r="W7" s="68"/>
      <c r="X7" s="97" t="str">
        <f t="shared" si="1"/>
        <v>-</v>
      </c>
      <c r="Y7" s="70"/>
      <c r="Z7" s="69"/>
      <c r="AA7" s="97" t="str">
        <f t="shared" si="2"/>
        <v>-</v>
      </c>
      <c r="AB7" s="69"/>
      <c r="AC7" s="68"/>
      <c r="AD7" s="97" t="str">
        <f t="shared" si="3"/>
        <v>-</v>
      </c>
      <c r="AE7" s="70"/>
      <c r="AF7" s="69"/>
      <c r="AG7" s="97" t="str">
        <f t="shared" si="4"/>
        <v>-</v>
      </c>
      <c r="AH7" s="69"/>
      <c r="AI7" s="103"/>
      <c r="AJ7" s="97" t="str">
        <f t="shared" si="5"/>
        <v>-</v>
      </c>
      <c r="AK7" s="105"/>
      <c r="AL7" s="74" t="s">
        <v>478</v>
      </c>
      <c r="AM7" s="163">
        <f t="shared" si="15"/>
        <v>0</v>
      </c>
      <c r="AN7" s="163">
        <f t="shared" si="6"/>
        <v>0</v>
      </c>
      <c r="AO7" s="163">
        <f t="shared" si="18"/>
        <v>0</v>
      </c>
      <c r="AP7" s="163">
        <f t="shared" si="7"/>
        <v>0</v>
      </c>
      <c r="AQ7" s="163">
        <f t="shared" si="8"/>
        <v>0</v>
      </c>
      <c r="AR7" s="163">
        <f t="shared" si="9"/>
        <v>0</v>
      </c>
      <c r="AS7" s="163">
        <f t="shared" si="10"/>
        <v>0</v>
      </c>
      <c r="AT7" s="165">
        <f t="shared" si="11"/>
        <v>0</v>
      </c>
      <c r="AU7" s="101">
        <f t="shared" si="12"/>
        <v>1</v>
      </c>
      <c r="AV7" s="2">
        <f t="shared" si="13"/>
        <v>0</v>
      </c>
      <c r="AW7" s="2"/>
      <c r="AX7" s="146" t="e">
        <f t="shared" si="16"/>
        <v>#DIV/0!</v>
      </c>
      <c r="AY7" s="182"/>
      <c r="AZ7" s="56"/>
    </row>
    <row r="8" spans="1:52" ht="13.5" customHeight="1">
      <c r="B8" s="68" t="str">
        <f>IF(S3="","",S3)</f>
        <v/>
      </c>
      <c r="C8" s="125" t="str">
        <f t="shared" si="14"/>
        <v>-</v>
      </c>
      <c r="D8" s="70" t="str">
        <f>IF(Q3="","",Q3)</f>
        <v/>
      </c>
      <c r="E8" s="169" t="str">
        <f>IF(S4="","",S4)</f>
        <v/>
      </c>
      <c r="F8" s="97" t="str">
        <f t="shared" si="17"/>
        <v>-</v>
      </c>
      <c r="G8" s="170" t="str">
        <f>IF(Q4="","",Q4)</f>
        <v/>
      </c>
      <c r="H8" s="56" t="str">
        <f>IF(S5="","",S5)</f>
        <v/>
      </c>
      <c r="I8" s="97" t="str">
        <f t="shared" si="19"/>
        <v>-</v>
      </c>
      <c r="J8" s="56" t="str">
        <f>IF(Q5="","",Q5)</f>
        <v/>
      </c>
      <c r="K8" s="169" t="str">
        <f>IF(S6="","",S6)</f>
        <v/>
      </c>
      <c r="L8" s="97" t="str">
        <f t="shared" si="20"/>
        <v>-</v>
      </c>
      <c r="M8" s="170" t="str">
        <f>IF(Q6="","",Q6)</f>
        <v/>
      </c>
      <c r="N8" s="56" t="str">
        <f>IF(S7="","",S7)</f>
        <v/>
      </c>
      <c r="O8" s="97" t="str">
        <f t="shared" ref="O8:O14" si="21">IF(N8="","-",IF(N8&gt;P8,"○",IF(N8&lt;P8,"●","△")))</f>
        <v>-</v>
      </c>
      <c r="P8" s="56" t="str">
        <f>IF(Q7="","",Q7)</f>
        <v/>
      </c>
      <c r="Q8" s="174"/>
      <c r="R8" s="191" t="s">
        <v>97</v>
      </c>
      <c r="S8" s="175"/>
      <c r="T8" s="56"/>
      <c r="U8" s="97" t="str">
        <f t="shared" si="0"/>
        <v>-</v>
      </c>
      <c r="V8" s="56"/>
      <c r="W8" s="169"/>
      <c r="X8" s="97" t="str">
        <f t="shared" si="1"/>
        <v>-</v>
      </c>
      <c r="Y8" s="170"/>
      <c r="Z8" s="56"/>
      <c r="AA8" s="97" t="str">
        <f t="shared" si="2"/>
        <v>-</v>
      </c>
      <c r="AB8" s="56"/>
      <c r="AC8" s="169"/>
      <c r="AD8" s="97" t="str">
        <f t="shared" si="3"/>
        <v>-</v>
      </c>
      <c r="AE8" s="170"/>
      <c r="AF8" s="56"/>
      <c r="AG8" s="97" t="str">
        <f t="shared" si="4"/>
        <v>-</v>
      </c>
      <c r="AH8" s="56"/>
      <c r="AI8" s="269"/>
      <c r="AJ8" s="97" t="str">
        <f t="shared" si="5"/>
        <v>-</v>
      </c>
      <c r="AK8" s="270"/>
      <c r="AL8" s="74" t="s">
        <v>479</v>
      </c>
      <c r="AM8" s="163">
        <f t="shared" si="15"/>
        <v>0</v>
      </c>
      <c r="AN8" s="163">
        <f t="shared" si="6"/>
        <v>0</v>
      </c>
      <c r="AO8" s="163">
        <f t="shared" si="18"/>
        <v>0</v>
      </c>
      <c r="AP8" s="163">
        <f t="shared" si="7"/>
        <v>0</v>
      </c>
      <c r="AQ8" s="163">
        <f t="shared" si="8"/>
        <v>0</v>
      </c>
      <c r="AR8" s="163">
        <f t="shared" si="9"/>
        <v>0</v>
      </c>
      <c r="AS8" s="163">
        <f t="shared" si="10"/>
        <v>0</v>
      </c>
      <c r="AT8" s="165">
        <f t="shared" si="11"/>
        <v>0</v>
      </c>
      <c r="AU8" s="101">
        <f t="shared" si="12"/>
        <v>1</v>
      </c>
      <c r="AV8" s="2">
        <f t="shared" si="13"/>
        <v>0</v>
      </c>
      <c r="AW8" s="2"/>
      <c r="AX8" s="146" t="e">
        <f t="shared" si="16"/>
        <v>#DIV/0!</v>
      </c>
      <c r="AY8" s="182"/>
      <c r="AZ8" s="56"/>
    </row>
    <row r="9" spans="1:52" ht="13.5" customHeight="1">
      <c r="B9" s="169" t="str">
        <f>IF(V3="","",V3)</f>
        <v/>
      </c>
      <c r="C9" s="131" t="str">
        <f t="shared" si="14"/>
        <v>-</v>
      </c>
      <c r="D9" s="56" t="str">
        <f>IF(T3="","",T3)</f>
        <v/>
      </c>
      <c r="E9" s="68" t="str">
        <f>IF(V4="","",V4)</f>
        <v/>
      </c>
      <c r="F9" s="97" t="str">
        <f t="shared" si="17"/>
        <v>-</v>
      </c>
      <c r="G9" s="70" t="str">
        <f>IF(T4="","",T4)</f>
        <v/>
      </c>
      <c r="H9" s="69" t="str">
        <f>IF(V5="","",V5)</f>
        <v/>
      </c>
      <c r="I9" s="97" t="str">
        <f t="shared" si="19"/>
        <v>-</v>
      </c>
      <c r="J9" s="69" t="str">
        <f>IF(T5="","",T5)</f>
        <v/>
      </c>
      <c r="K9" s="68" t="str">
        <f>IF(V6="","",V6)</f>
        <v/>
      </c>
      <c r="L9" s="97" t="str">
        <f t="shared" si="20"/>
        <v>-</v>
      </c>
      <c r="M9" s="70" t="str">
        <f>IF(T6="","",T6)</f>
        <v/>
      </c>
      <c r="N9" s="69" t="str">
        <f>IF(V7="","",V7)</f>
        <v/>
      </c>
      <c r="O9" s="97" t="str">
        <f t="shared" si="21"/>
        <v>-</v>
      </c>
      <c r="P9" s="69" t="str">
        <f>IF(T7="","",T7)</f>
        <v/>
      </c>
      <c r="Q9" s="68" t="str">
        <f>IF(V8="","",V8)</f>
        <v/>
      </c>
      <c r="R9" s="97" t="str">
        <f t="shared" ref="R9:R14" si="22">IF(Q9="","-",IF(Q9&gt;S9,"○",IF(Q9&lt;S9,"●","△")))</f>
        <v>-</v>
      </c>
      <c r="S9" s="70" t="str">
        <f>IF(T8="","",T8)</f>
        <v/>
      </c>
      <c r="T9" s="173"/>
      <c r="U9" s="191" t="s">
        <v>97</v>
      </c>
      <c r="V9" s="173"/>
      <c r="W9" s="68"/>
      <c r="X9" s="97" t="str">
        <f t="shared" si="1"/>
        <v>-</v>
      </c>
      <c r="Y9" s="70"/>
      <c r="Z9" s="69"/>
      <c r="AA9" s="97" t="str">
        <f t="shared" si="2"/>
        <v>-</v>
      </c>
      <c r="AB9" s="69"/>
      <c r="AC9" s="68"/>
      <c r="AD9" s="97" t="str">
        <f t="shared" si="3"/>
        <v>-</v>
      </c>
      <c r="AE9" s="70"/>
      <c r="AF9" s="69"/>
      <c r="AG9" s="97" t="str">
        <f t="shared" si="4"/>
        <v>-</v>
      </c>
      <c r="AH9" s="69"/>
      <c r="AI9" s="103"/>
      <c r="AJ9" s="97" t="str">
        <f t="shared" si="5"/>
        <v>-</v>
      </c>
      <c r="AK9" s="105"/>
      <c r="AL9" s="74" t="s">
        <v>480</v>
      </c>
      <c r="AM9" s="163">
        <f t="shared" si="15"/>
        <v>0</v>
      </c>
      <c r="AN9" s="163">
        <f t="shared" si="6"/>
        <v>0</v>
      </c>
      <c r="AO9" s="163">
        <f t="shared" si="18"/>
        <v>0</v>
      </c>
      <c r="AP9" s="163">
        <f t="shared" si="7"/>
        <v>0</v>
      </c>
      <c r="AQ9" s="163">
        <f t="shared" si="8"/>
        <v>0</v>
      </c>
      <c r="AR9" s="163">
        <f t="shared" si="9"/>
        <v>0</v>
      </c>
      <c r="AS9" s="163">
        <f t="shared" si="10"/>
        <v>0</v>
      </c>
      <c r="AT9" s="165">
        <f t="shared" si="11"/>
        <v>0</v>
      </c>
      <c r="AU9" s="101">
        <f t="shared" si="12"/>
        <v>1</v>
      </c>
      <c r="AV9" s="2">
        <f t="shared" si="13"/>
        <v>0</v>
      </c>
      <c r="AW9" s="2"/>
      <c r="AX9" s="146" t="e">
        <f t="shared" si="16"/>
        <v>#DIV/0!</v>
      </c>
      <c r="AY9" s="182"/>
      <c r="AZ9" s="56"/>
    </row>
    <row r="10" spans="1:52" ht="13.5" customHeight="1">
      <c r="B10" s="68" t="str">
        <f>IF(Y3="","",Y3)</f>
        <v/>
      </c>
      <c r="C10" s="125" t="str">
        <f t="shared" si="14"/>
        <v>-</v>
      </c>
      <c r="D10" s="70" t="str">
        <f>IF(W3="","",W3)</f>
        <v/>
      </c>
      <c r="E10" s="169" t="str">
        <f>IF(Y4="","",Y4)</f>
        <v/>
      </c>
      <c r="F10" s="97" t="str">
        <f t="shared" si="17"/>
        <v>-</v>
      </c>
      <c r="G10" s="170" t="str">
        <f>IF(W4="","",W4)</f>
        <v/>
      </c>
      <c r="H10" s="56" t="str">
        <f>IF(Y5="","",Y5)</f>
        <v/>
      </c>
      <c r="I10" s="97" t="str">
        <f t="shared" si="19"/>
        <v>-</v>
      </c>
      <c r="J10" s="56" t="str">
        <f>IF(W5="","",W5)</f>
        <v/>
      </c>
      <c r="K10" s="169" t="str">
        <f>IF(Y6="","",Y6)</f>
        <v/>
      </c>
      <c r="L10" s="97" t="str">
        <f t="shared" si="20"/>
        <v>-</v>
      </c>
      <c r="M10" s="170" t="str">
        <f>IF(W6="","",W6)</f>
        <v/>
      </c>
      <c r="N10" s="56" t="str">
        <f>IF(Y7="","",Y7)</f>
        <v/>
      </c>
      <c r="O10" s="97" t="str">
        <f t="shared" si="21"/>
        <v>-</v>
      </c>
      <c r="P10" s="56" t="str">
        <f>IF(W7="","",W7)</f>
        <v/>
      </c>
      <c r="Q10" s="169" t="str">
        <f>IF(Y8="","",Y8)</f>
        <v/>
      </c>
      <c r="R10" s="97" t="str">
        <f t="shared" si="22"/>
        <v>-</v>
      </c>
      <c r="S10" s="170" t="str">
        <f>IF(W8="","",W8)</f>
        <v/>
      </c>
      <c r="T10" s="56" t="str">
        <f>IF(Y9="","",Y9)</f>
        <v/>
      </c>
      <c r="U10" s="97" t="str">
        <f>IF(T10="","-",IF(T10&gt;V10,"○",IF(T10&lt;V10,"●","△")))</f>
        <v>-</v>
      </c>
      <c r="V10" s="56" t="str">
        <f>IF(W9="","",W9)</f>
        <v/>
      </c>
      <c r="W10" s="174"/>
      <c r="X10" s="191" t="s">
        <v>97</v>
      </c>
      <c r="Y10" s="175"/>
      <c r="Z10" s="56"/>
      <c r="AA10" s="97" t="str">
        <f t="shared" si="2"/>
        <v>-</v>
      </c>
      <c r="AB10" s="56"/>
      <c r="AC10" s="169"/>
      <c r="AD10" s="97" t="str">
        <f t="shared" si="3"/>
        <v>-</v>
      </c>
      <c r="AE10" s="170"/>
      <c r="AF10" s="56"/>
      <c r="AG10" s="97" t="str">
        <f t="shared" si="4"/>
        <v>-</v>
      </c>
      <c r="AH10" s="56"/>
      <c r="AI10" s="269"/>
      <c r="AJ10" s="97" t="str">
        <f t="shared" si="5"/>
        <v>-</v>
      </c>
      <c r="AK10" s="270"/>
      <c r="AL10" s="74" t="s">
        <v>481</v>
      </c>
      <c r="AM10" s="163">
        <f t="shared" si="15"/>
        <v>0</v>
      </c>
      <c r="AN10" s="163">
        <f t="shared" si="6"/>
        <v>0</v>
      </c>
      <c r="AO10" s="163">
        <f t="shared" si="18"/>
        <v>0</v>
      </c>
      <c r="AP10" s="163">
        <f t="shared" si="7"/>
        <v>0</v>
      </c>
      <c r="AQ10" s="163">
        <f t="shared" si="8"/>
        <v>0</v>
      </c>
      <c r="AR10" s="163">
        <f t="shared" si="9"/>
        <v>0</v>
      </c>
      <c r="AS10" s="163">
        <f t="shared" si="10"/>
        <v>0</v>
      </c>
      <c r="AT10" s="165">
        <f t="shared" si="11"/>
        <v>0</v>
      </c>
      <c r="AU10" s="101">
        <f t="shared" si="12"/>
        <v>1</v>
      </c>
      <c r="AV10" s="2">
        <f t="shared" si="13"/>
        <v>0</v>
      </c>
      <c r="AW10" s="2"/>
      <c r="AX10" s="146" t="e">
        <f t="shared" si="16"/>
        <v>#DIV/0!</v>
      </c>
      <c r="AY10" s="182"/>
      <c r="AZ10" s="56"/>
    </row>
    <row r="11" spans="1:52" ht="13.5" customHeight="1">
      <c r="B11" s="169" t="str">
        <f>IF(AB3="","",AB3)</f>
        <v/>
      </c>
      <c r="C11" s="131" t="str">
        <f t="shared" si="14"/>
        <v>-</v>
      </c>
      <c r="D11" s="56" t="str">
        <f>IF(Z3="","",Z3)</f>
        <v/>
      </c>
      <c r="E11" s="68" t="str">
        <f>IF(AB4="","",AB4)</f>
        <v/>
      </c>
      <c r="F11" s="97" t="str">
        <f t="shared" si="17"/>
        <v>-</v>
      </c>
      <c r="G11" s="70" t="str">
        <f>IF(Z4="","",Z4)</f>
        <v/>
      </c>
      <c r="H11" s="69" t="str">
        <f>IF(AB5="","",AB5)</f>
        <v/>
      </c>
      <c r="I11" s="97" t="str">
        <f t="shared" si="19"/>
        <v>-</v>
      </c>
      <c r="J11" s="69" t="str">
        <f>IF(Z5="","",Z5)</f>
        <v/>
      </c>
      <c r="K11" s="68" t="str">
        <f>IF(AB6="","",AB6)</f>
        <v/>
      </c>
      <c r="L11" s="97" t="str">
        <f t="shared" si="20"/>
        <v>-</v>
      </c>
      <c r="M11" s="70" t="str">
        <f>IF(Z6="","",Z6)</f>
        <v/>
      </c>
      <c r="N11" s="69" t="str">
        <f>IF(AB7="","",AB7)</f>
        <v/>
      </c>
      <c r="O11" s="97" t="str">
        <f t="shared" si="21"/>
        <v>-</v>
      </c>
      <c r="P11" s="69" t="str">
        <f>IF(Z7="","",Z7)</f>
        <v/>
      </c>
      <c r="Q11" s="68" t="str">
        <f>IF(AB8="","",AB8)</f>
        <v/>
      </c>
      <c r="R11" s="97" t="str">
        <f t="shared" si="22"/>
        <v>-</v>
      </c>
      <c r="S11" s="70" t="str">
        <f>IF(Z8="","",Z8)</f>
        <v/>
      </c>
      <c r="T11" s="69" t="str">
        <f>IF(AB9="","",AB9)</f>
        <v/>
      </c>
      <c r="U11" s="97" t="str">
        <f>IF(T11="","-",IF(T11&gt;V11,"○",IF(T11&lt;V11,"●","△")))</f>
        <v>-</v>
      </c>
      <c r="V11" s="69" t="str">
        <f>IF(Z9="","",Z9)</f>
        <v/>
      </c>
      <c r="W11" s="68" t="str">
        <f>IF(AB10="","",AB10)</f>
        <v/>
      </c>
      <c r="X11" s="97" t="str">
        <f>IF(W11="","-",IF(W11&gt;Y11,"○",IF(W11&lt;Y11,"●","△")))</f>
        <v>-</v>
      </c>
      <c r="Y11" s="70" t="str">
        <f>IF(Z10="","",Z10)</f>
        <v/>
      </c>
      <c r="Z11" s="173"/>
      <c r="AA11" s="191" t="s">
        <v>97</v>
      </c>
      <c r="AB11" s="173"/>
      <c r="AC11" s="68"/>
      <c r="AD11" s="97" t="str">
        <f t="shared" si="3"/>
        <v>-</v>
      </c>
      <c r="AE11" s="70"/>
      <c r="AF11" s="69"/>
      <c r="AG11" s="97" t="str">
        <f t="shared" si="4"/>
        <v>-</v>
      </c>
      <c r="AH11" s="69"/>
      <c r="AI11" s="103"/>
      <c r="AJ11" s="97" t="str">
        <f t="shared" si="5"/>
        <v>-</v>
      </c>
      <c r="AK11" s="105"/>
      <c r="AL11" s="176" t="s">
        <v>482</v>
      </c>
      <c r="AM11" s="163">
        <f t="shared" si="15"/>
        <v>0</v>
      </c>
      <c r="AN11" s="163">
        <f t="shared" si="6"/>
        <v>0</v>
      </c>
      <c r="AO11" s="163">
        <f t="shared" si="18"/>
        <v>0</v>
      </c>
      <c r="AP11" s="163">
        <f t="shared" si="7"/>
        <v>0</v>
      </c>
      <c r="AQ11" s="163">
        <f t="shared" si="8"/>
        <v>0</v>
      </c>
      <c r="AR11" s="163">
        <f t="shared" si="9"/>
        <v>0</v>
      </c>
      <c r="AS11" s="163">
        <f t="shared" si="10"/>
        <v>0</v>
      </c>
      <c r="AT11" s="165">
        <f t="shared" si="11"/>
        <v>0</v>
      </c>
      <c r="AU11" s="101">
        <f t="shared" si="12"/>
        <v>1</v>
      </c>
      <c r="AV11" s="2">
        <f t="shared" si="13"/>
        <v>0</v>
      </c>
      <c r="AW11" s="2"/>
      <c r="AX11" s="146" t="e">
        <f t="shared" si="16"/>
        <v>#DIV/0!</v>
      </c>
      <c r="AY11" s="182"/>
      <c r="AZ11" s="56"/>
    </row>
    <row r="12" spans="1:52" ht="13.5" customHeight="1">
      <c r="B12" s="68" t="str">
        <f>IF(AE3="","",AE3)</f>
        <v/>
      </c>
      <c r="C12" s="125" t="str">
        <f t="shared" si="14"/>
        <v>-</v>
      </c>
      <c r="D12" s="70" t="str">
        <f>IF(AC3="","",AC3)</f>
        <v/>
      </c>
      <c r="E12" s="169" t="str">
        <f>IF(AE4="","",AE4)</f>
        <v/>
      </c>
      <c r="F12" s="97" t="str">
        <f t="shared" si="17"/>
        <v>-</v>
      </c>
      <c r="G12" s="170" t="str">
        <f>IF(AC4="","",AC4)</f>
        <v/>
      </c>
      <c r="H12" s="56" t="str">
        <f>IF(AE5="","",AE5)</f>
        <v/>
      </c>
      <c r="I12" s="97" t="str">
        <f t="shared" si="19"/>
        <v>-</v>
      </c>
      <c r="J12" s="56" t="str">
        <f>IF(AC5="","",AC5)</f>
        <v/>
      </c>
      <c r="K12" s="169" t="str">
        <f>IF(AE6="","",AE6)</f>
        <v/>
      </c>
      <c r="L12" s="97" t="str">
        <f t="shared" si="20"/>
        <v>-</v>
      </c>
      <c r="M12" s="170" t="str">
        <f>IF(AC6="","",AC6)</f>
        <v/>
      </c>
      <c r="N12" s="56" t="str">
        <f>IF(AE7="","",AE7)</f>
        <v/>
      </c>
      <c r="O12" s="97" t="str">
        <f t="shared" si="21"/>
        <v>-</v>
      </c>
      <c r="P12" s="56" t="str">
        <f>IF(AC7="","",AC7)</f>
        <v/>
      </c>
      <c r="Q12" s="169" t="str">
        <f>IF(AE8="","",AE8)</f>
        <v/>
      </c>
      <c r="R12" s="97" t="str">
        <f t="shared" si="22"/>
        <v>-</v>
      </c>
      <c r="S12" s="170" t="str">
        <f>IF(AC8="","",AC8)</f>
        <v/>
      </c>
      <c r="T12" s="56" t="str">
        <f>IF(AE9="","",AE9)</f>
        <v/>
      </c>
      <c r="U12" s="97" t="str">
        <f>IF(T12="","-",IF(T12&gt;V12,"○",IF(T12&lt;V12,"●","△")))</f>
        <v>-</v>
      </c>
      <c r="V12" s="56" t="str">
        <f>IF(AC9="","",AC9)</f>
        <v/>
      </c>
      <c r="W12" s="169" t="str">
        <f>IF(AE10="","",AE10)</f>
        <v/>
      </c>
      <c r="X12" s="97" t="str">
        <f>IF(W12="","-",IF(W12&gt;Y12,"○",IF(W12&lt;Y12,"●","△")))</f>
        <v>-</v>
      </c>
      <c r="Y12" s="170" t="str">
        <f>IF(AC10="","",AC10)</f>
        <v/>
      </c>
      <c r="Z12" s="56" t="str">
        <f>IF(AE11="","",AE11)</f>
        <v/>
      </c>
      <c r="AA12" s="97" t="str">
        <f>IF(Z12="","-",IF(Z12&gt;AB12,"○",IF(Z12&lt;AB12,"●","△")))</f>
        <v>-</v>
      </c>
      <c r="AB12" s="56" t="str">
        <f>IF(AC11="","",AC11)</f>
        <v/>
      </c>
      <c r="AC12" s="174"/>
      <c r="AD12" s="191" t="s">
        <v>97</v>
      </c>
      <c r="AE12" s="175"/>
      <c r="AF12" s="56"/>
      <c r="AG12" s="97" t="str">
        <f t="shared" si="4"/>
        <v>-</v>
      </c>
      <c r="AH12" s="56"/>
      <c r="AI12" s="269"/>
      <c r="AJ12" s="97" t="str">
        <f t="shared" si="5"/>
        <v>-</v>
      </c>
      <c r="AK12" s="270"/>
      <c r="AL12" s="74" t="s">
        <v>483</v>
      </c>
      <c r="AM12" s="163">
        <f t="shared" si="15"/>
        <v>0</v>
      </c>
      <c r="AN12" s="163">
        <f t="shared" si="6"/>
        <v>0</v>
      </c>
      <c r="AO12" s="163">
        <f t="shared" si="18"/>
        <v>0</v>
      </c>
      <c r="AP12" s="163">
        <f t="shared" si="7"/>
        <v>0</v>
      </c>
      <c r="AQ12" s="163">
        <f t="shared" si="8"/>
        <v>0</v>
      </c>
      <c r="AR12" s="163">
        <f t="shared" si="9"/>
        <v>0</v>
      </c>
      <c r="AS12" s="163">
        <f t="shared" si="10"/>
        <v>0</v>
      </c>
      <c r="AT12" s="165">
        <f t="shared" si="11"/>
        <v>0</v>
      </c>
      <c r="AU12" s="101">
        <f t="shared" si="12"/>
        <v>1</v>
      </c>
      <c r="AV12" s="2">
        <f t="shared" si="13"/>
        <v>0</v>
      </c>
      <c r="AW12" s="2"/>
      <c r="AX12" s="146" t="e">
        <f t="shared" si="16"/>
        <v>#DIV/0!</v>
      </c>
      <c r="AY12" s="182"/>
      <c r="AZ12" s="56"/>
    </row>
    <row r="13" spans="1:52" ht="13.5" customHeight="1">
      <c r="B13" s="169" t="str">
        <f>IF(AH3="","",AH3)</f>
        <v/>
      </c>
      <c r="C13" s="131" t="str">
        <f t="shared" si="14"/>
        <v>-</v>
      </c>
      <c r="D13" s="56" t="str">
        <f>IF(AF3="","",AF3)</f>
        <v/>
      </c>
      <c r="E13" s="68" t="str">
        <f>IF(AH4="","",AH4)</f>
        <v/>
      </c>
      <c r="F13" s="97" t="str">
        <f t="shared" si="17"/>
        <v>-</v>
      </c>
      <c r="G13" s="70" t="str">
        <f>IF(AF4="","",AF4)</f>
        <v/>
      </c>
      <c r="H13" s="69" t="str">
        <f>IF(AH5="","",AH5)</f>
        <v/>
      </c>
      <c r="I13" s="97" t="str">
        <f t="shared" si="19"/>
        <v>-</v>
      </c>
      <c r="J13" s="69" t="str">
        <f>IF(AF5="","",AF5)</f>
        <v/>
      </c>
      <c r="K13" s="68" t="str">
        <f>IF(AH6="","",AH6)</f>
        <v/>
      </c>
      <c r="L13" s="97" t="str">
        <f t="shared" si="20"/>
        <v>-</v>
      </c>
      <c r="M13" s="70" t="str">
        <f>IF(AF6="","",AF6)</f>
        <v/>
      </c>
      <c r="N13" s="69" t="str">
        <f>IF(AH7="","",AH7)</f>
        <v/>
      </c>
      <c r="O13" s="97" t="str">
        <f t="shared" si="21"/>
        <v>-</v>
      </c>
      <c r="P13" s="69" t="str">
        <f>IF(AF7="","",AF7)</f>
        <v/>
      </c>
      <c r="Q13" s="68" t="str">
        <f>IF(AH8="","",AH8)</f>
        <v/>
      </c>
      <c r="R13" s="97" t="str">
        <f t="shared" si="22"/>
        <v>-</v>
      </c>
      <c r="S13" s="70" t="str">
        <f>IF(AF8="","",AF8)</f>
        <v/>
      </c>
      <c r="T13" s="69" t="str">
        <f>IF(AH9="","",AH9)</f>
        <v/>
      </c>
      <c r="U13" s="97" t="str">
        <f>IF(T13="","-",IF(T13&gt;V13,"○",IF(T13&lt;V13,"●","△")))</f>
        <v>-</v>
      </c>
      <c r="V13" s="69" t="str">
        <f>IF(AF9="","",AF9)</f>
        <v/>
      </c>
      <c r="W13" s="68" t="str">
        <f>IF(AH10="","",AH10)</f>
        <v/>
      </c>
      <c r="X13" s="97" t="str">
        <f>IF(W13="","-",IF(W13&gt;Y13,"○",IF(W13&lt;Y13,"●","△")))</f>
        <v>-</v>
      </c>
      <c r="Y13" s="70" t="str">
        <f>IF(AF10="","",AF10)</f>
        <v/>
      </c>
      <c r="Z13" s="69" t="str">
        <f>IF(AH11="","",AH11)</f>
        <v/>
      </c>
      <c r="AA13" s="97" t="str">
        <f>IF(Z13="","-",IF(Z13&gt;AB13,"○",IF(Z13&lt;AB13,"●","△")))</f>
        <v>-</v>
      </c>
      <c r="AB13" s="69" t="str">
        <f>IF(AF11="","",AF11)</f>
        <v/>
      </c>
      <c r="AC13" s="68" t="str">
        <f>IF(AH12="","",AH12)</f>
        <v/>
      </c>
      <c r="AD13" s="97" t="str">
        <f>IF(AC13="","-",IF(AC13&gt;AE13,"○",IF(AC13&lt;AE13,"●","△")))</f>
        <v>-</v>
      </c>
      <c r="AE13" s="70" t="str">
        <f>IF(AF12="","",AF12)</f>
        <v/>
      </c>
      <c r="AF13" s="173"/>
      <c r="AG13" s="191" t="s">
        <v>97</v>
      </c>
      <c r="AH13" s="173"/>
      <c r="AI13" s="103"/>
      <c r="AJ13" s="97" t="str">
        <f t="shared" si="5"/>
        <v>-</v>
      </c>
      <c r="AK13" s="105"/>
      <c r="AL13" s="74" t="s">
        <v>484</v>
      </c>
      <c r="AM13" s="163">
        <f t="shared" si="15"/>
        <v>0</v>
      </c>
      <c r="AN13" s="163">
        <f t="shared" si="6"/>
        <v>0</v>
      </c>
      <c r="AO13" s="163">
        <f t="shared" si="18"/>
        <v>0</v>
      </c>
      <c r="AP13" s="163">
        <f t="shared" si="7"/>
        <v>0</v>
      </c>
      <c r="AQ13" s="163">
        <f t="shared" si="8"/>
        <v>0</v>
      </c>
      <c r="AR13" s="163">
        <f t="shared" si="9"/>
        <v>0</v>
      </c>
      <c r="AS13" s="163">
        <f t="shared" si="10"/>
        <v>0</v>
      </c>
      <c r="AT13" s="165">
        <f t="shared" si="11"/>
        <v>0</v>
      </c>
      <c r="AU13" s="101">
        <f t="shared" si="12"/>
        <v>1</v>
      </c>
      <c r="AV13" s="2">
        <f t="shared" si="13"/>
        <v>0</v>
      </c>
      <c r="AW13" s="2"/>
      <c r="AX13" s="146" t="e">
        <f t="shared" si="16"/>
        <v>#DIV/0!</v>
      </c>
    </row>
    <row r="14" spans="1:52" ht="13.5" customHeight="1">
      <c r="B14" s="177" t="str">
        <f>IF(AK3="","",AK3)</f>
        <v/>
      </c>
      <c r="C14" s="192" t="str">
        <f t="shared" si="14"/>
        <v>-</v>
      </c>
      <c r="D14" s="179" t="str">
        <f>IF(AI3="","",AI3)</f>
        <v/>
      </c>
      <c r="E14" s="177" t="str">
        <f>IF(AK4="","",AK4)</f>
        <v/>
      </c>
      <c r="F14" s="125" t="str">
        <f t="shared" si="17"/>
        <v>-</v>
      </c>
      <c r="G14" s="70" t="str">
        <f>IF(AI4="","",AI4)</f>
        <v/>
      </c>
      <c r="H14" s="69" t="str">
        <f>IF(AK5="","",AK5)</f>
        <v/>
      </c>
      <c r="I14" s="125" t="str">
        <f t="shared" si="19"/>
        <v>-</v>
      </c>
      <c r="J14" s="69" t="str">
        <f>IF(AI5="","",AI5)</f>
        <v/>
      </c>
      <c r="K14" s="68" t="str">
        <f>IF(AK6="","",AK6)</f>
        <v/>
      </c>
      <c r="L14" s="125" t="str">
        <f t="shared" si="20"/>
        <v>-</v>
      </c>
      <c r="M14" s="70" t="str">
        <f>IF(AI6="","",AI6)</f>
        <v/>
      </c>
      <c r="N14" s="69" t="str">
        <f>IF(AK7="","",AK7)</f>
        <v/>
      </c>
      <c r="O14" s="125" t="str">
        <f t="shared" si="21"/>
        <v>-</v>
      </c>
      <c r="P14" s="69" t="str">
        <f>IF(AI7="","",AI7)</f>
        <v/>
      </c>
      <c r="Q14" s="68" t="str">
        <f>IF(AK8="","",AK8)</f>
        <v/>
      </c>
      <c r="R14" s="125" t="str">
        <f t="shared" si="22"/>
        <v>-</v>
      </c>
      <c r="S14" s="70" t="str">
        <f>IF(AI8="","",AI8)</f>
        <v/>
      </c>
      <c r="T14" s="69" t="str">
        <f>IF(AK9="","",AK9)</f>
        <v/>
      </c>
      <c r="U14" s="125" t="str">
        <f>IF(T14="","-",IF(T14&gt;V14,"○",IF(T14&lt;V14,"●","△")))</f>
        <v>-</v>
      </c>
      <c r="V14" s="69" t="str">
        <f>IF(AI9="","",AI9)</f>
        <v/>
      </c>
      <c r="W14" s="68" t="str">
        <f>IF(AK10="","",AK10)</f>
        <v/>
      </c>
      <c r="X14" s="125" t="str">
        <f>IF(W14="","-",IF(W14&gt;Y14,"○",IF(W14&lt;Y14,"●","△")))</f>
        <v>-</v>
      </c>
      <c r="Y14" s="70" t="str">
        <f>IF(AI10="","",AI10)</f>
        <v/>
      </c>
      <c r="Z14" s="69" t="str">
        <f>IF(AK11="","",AK11)</f>
        <v/>
      </c>
      <c r="AA14" s="125" t="str">
        <f>IF(Z14="","-",IF(Z14&gt;AB14,"○",IF(Z14&lt;AB14,"●","△")))</f>
        <v>-</v>
      </c>
      <c r="AB14" s="69" t="str">
        <f>IF(AI11="","",AI11)</f>
        <v/>
      </c>
      <c r="AC14" s="68" t="str">
        <f>IF(AK12="","",AK12)</f>
        <v/>
      </c>
      <c r="AD14" s="125" t="str">
        <f>IF(AC14="","-",IF(AC14&gt;AE14,"○",IF(AC14&lt;AE14,"●","△")))</f>
        <v>-</v>
      </c>
      <c r="AE14" s="70" t="str">
        <f>IF(AI12="","",AI12)</f>
        <v/>
      </c>
      <c r="AF14" s="69" t="str">
        <f>IF(AK13="","",AK13)</f>
        <v/>
      </c>
      <c r="AG14" s="125" t="str">
        <f>IF(AF14="","-",IF(AF14&gt;AH14,"○",IF(AF14&lt;AH14,"●","△")))</f>
        <v>-</v>
      </c>
      <c r="AH14" s="69" t="str">
        <f>IF(AI13="","",AI13)</f>
        <v/>
      </c>
      <c r="AI14" s="166"/>
      <c r="AJ14" s="160" t="s">
        <v>97</v>
      </c>
      <c r="AK14" s="167"/>
      <c r="AL14" s="74" t="s">
        <v>485</v>
      </c>
      <c r="AM14" s="163">
        <f t="shared" si="15"/>
        <v>0</v>
      </c>
      <c r="AN14" s="163">
        <f t="shared" si="6"/>
        <v>0</v>
      </c>
      <c r="AO14" s="163">
        <f t="shared" si="18"/>
        <v>0</v>
      </c>
      <c r="AP14" s="163">
        <f t="shared" si="7"/>
        <v>0</v>
      </c>
      <c r="AQ14" s="163">
        <f t="shared" si="8"/>
        <v>0</v>
      </c>
      <c r="AR14" s="163">
        <f t="shared" si="9"/>
        <v>0</v>
      </c>
      <c r="AS14" s="163">
        <f t="shared" si="10"/>
        <v>0</v>
      </c>
      <c r="AT14" s="165">
        <f t="shared" si="11"/>
        <v>0</v>
      </c>
      <c r="AU14" s="101">
        <f t="shared" si="12"/>
        <v>1</v>
      </c>
      <c r="AV14" s="2">
        <f t="shared" si="13"/>
        <v>0</v>
      </c>
      <c r="AX14" s="146" t="e">
        <f t="shared" si="16"/>
        <v>#DIV/0!</v>
      </c>
    </row>
    <row r="15" spans="1:52" ht="13.5" customHeight="1">
      <c r="A15" s="271"/>
      <c r="J15" s="33"/>
      <c r="AL15" s="180" t="s">
        <v>108</v>
      </c>
      <c r="AM15" s="181">
        <f>SUM(AM3:AM14)/2</f>
        <v>0</v>
      </c>
      <c r="AN15" s="181">
        <f t="shared" ref="AN15:AP15" si="23">SUM(AN3:AN14)</f>
        <v>0</v>
      </c>
      <c r="AO15" s="181">
        <f t="shared" si="23"/>
        <v>0</v>
      </c>
      <c r="AP15" s="181">
        <f t="shared" si="23"/>
        <v>0</v>
      </c>
      <c r="AQ15" s="181">
        <f>SUM(AQ3:AQ14)</f>
        <v>0</v>
      </c>
      <c r="AR15" s="181">
        <f>SUM(AR3:AR14)</f>
        <v>0</v>
      </c>
      <c r="AS15" s="181">
        <f t="shared" si="10"/>
        <v>0</v>
      </c>
      <c r="AV15" s="2"/>
    </row>
    <row r="16" spans="1:52" ht="13.5" customHeight="1">
      <c r="A16" s="271"/>
      <c r="P16" s="76"/>
      <c r="AL16" s="180"/>
      <c r="AM16" s="183"/>
      <c r="AV16" s="2"/>
    </row>
    <row r="17" spans="1:48" ht="13.5" customHeight="1">
      <c r="A17" s="271"/>
      <c r="B17" s="2" t="s">
        <v>109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82"/>
      <c r="AM17" s="51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>
      <c r="A18" s="271"/>
      <c r="B18" s="2">
        <f t="shared" ref="B18:B29" si="24">B3</f>
        <v>0</v>
      </c>
      <c r="C18" s="2">
        <f t="shared" ref="C18:C29" si="25">E3</f>
        <v>0</v>
      </c>
      <c r="D18" s="2">
        <f t="shared" ref="D18:D29" si="26">H3</f>
        <v>0</v>
      </c>
      <c r="E18" s="2">
        <f t="shared" ref="E18:E29" si="27">K3</f>
        <v>0</v>
      </c>
      <c r="F18" s="2">
        <f t="shared" ref="F18:F29" si="28">N3</f>
        <v>0</v>
      </c>
      <c r="G18" s="2">
        <f t="shared" ref="G18:G29" si="29">Q3</f>
        <v>0</v>
      </c>
      <c r="H18" s="2">
        <f t="shared" ref="H18:H29" si="30">T3</f>
        <v>0</v>
      </c>
      <c r="I18" s="2">
        <f t="shared" ref="I18:I29" si="31">W3</f>
        <v>0</v>
      </c>
      <c r="J18" s="2">
        <f t="shared" ref="J18:J29" si="32">Z3</f>
        <v>0</v>
      </c>
      <c r="K18" s="2">
        <f t="shared" ref="K18:K29" si="33">AC3</f>
        <v>0</v>
      </c>
      <c r="L18" s="2">
        <f t="shared" ref="L18:L29" si="34">AF3</f>
        <v>0</v>
      </c>
      <c r="M18" s="2">
        <f t="shared" ref="M18:M29" si="35">AI3</f>
        <v>0</v>
      </c>
      <c r="N18" s="2"/>
      <c r="O18" s="831">
        <f>COUNTIF(B18:M18,"③")*3+SUM(B18:M18)</f>
        <v>0</v>
      </c>
      <c r="P18" s="831"/>
      <c r="Q18" s="2"/>
      <c r="R18" s="2"/>
      <c r="S18" s="2">
        <f t="shared" ref="S18:S29" si="36">D3</f>
        <v>0</v>
      </c>
      <c r="T18" s="2">
        <f t="shared" ref="T18:T29" si="37">G3</f>
        <v>0</v>
      </c>
      <c r="U18" s="2">
        <f t="shared" ref="U18:U29" si="38">J3</f>
        <v>0</v>
      </c>
      <c r="V18" s="2">
        <f t="shared" ref="V18:V29" si="39">M3</f>
        <v>0</v>
      </c>
      <c r="W18" s="2">
        <f t="shared" ref="W18:W29" si="40">P3</f>
        <v>0</v>
      </c>
      <c r="X18" s="2">
        <f t="shared" ref="X18:X29" si="41">S3</f>
        <v>0</v>
      </c>
      <c r="Y18" s="2">
        <f t="shared" ref="Y18:Y29" si="42">V3</f>
        <v>0</v>
      </c>
      <c r="Z18" s="2">
        <f t="shared" ref="Z18:Z29" si="43">Y3</f>
        <v>0</v>
      </c>
      <c r="AA18" s="2">
        <f t="shared" ref="AA18:AA29" si="44">AB3</f>
        <v>0</v>
      </c>
      <c r="AB18" s="2">
        <f t="shared" ref="AB18:AB29" si="45">AE3</f>
        <v>0</v>
      </c>
      <c r="AC18" s="2">
        <f t="shared" ref="AC18:AC29" si="46">AH3</f>
        <v>0</v>
      </c>
      <c r="AD18" s="2">
        <f t="shared" ref="AD18:AD29" si="47">AK3</f>
        <v>0</v>
      </c>
      <c r="AE18" s="2"/>
      <c r="AF18" s="831">
        <f>COUNTIF(S18:AD18,"③")*3+SUM(S18:AD18)</f>
        <v>0</v>
      </c>
      <c r="AG18" s="831"/>
      <c r="AH18" s="2"/>
      <c r="AI18" s="2"/>
      <c r="AJ18" s="2"/>
      <c r="AK18" s="2"/>
      <c r="AL18" s="182"/>
      <c r="AM18" s="2">
        <f>COUNTIF(S18:AD18,"③")</f>
        <v>0</v>
      </c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>
      <c r="A19" s="271"/>
      <c r="B19" s="2" t="str">
        <f t="shared" si="24"/>
        <v/>
      </c>
      <c r="C19" s="2">
        <f t="shared" si="25"/>
        <v>0</v>
      </c>
      <c r="D19" s="2">
        <f t="shared" si="26"/>
        <v>0</v>
      </c>
      <c r="E19" s="2">
        <f t="shared" si="27"/>
        <v>0</v>
      </c>
      <c r="F19" s="2">
        <f t="shared" si="28"/>
        <v>0</v>
      </c>
      <c r="G19" s="2">
        <f t="shared" si="29"/>
        <v>0</v>
      </c>
      <c r="H19" s="2">
        <f t="shared" si="30"/>
        <v>0</v>
      </c>
      <c r="I19" s="2">
        <f t="shared" si="31"/>
        <v>0</v>
      </c>
      <c r="J19" s="2">
        <f t="shared" si="32"/>
        <v>0</v>
      </c>
      <c r="K19" s="2">
        <f t="shared" si="33"/>
        <v>0</v>
      </c>
      <c r="L19" s="2">
        <f t="shared" si="34"/>
        <v>0</v>
      </c>
      <c r="M19" s="2">
        <f t="shared" si="35"/>
        <v>0</v>
      </c>
      <c r="N19" s="2"/>
      <c r="O19" s="831">
        <f t="shared" ref="O19:O29" si="48">COUNTIF(B19:M19,"③")*3+SUM(B19:M19)</f>
        <v>0</v>
      </c>
      <c r="P19" s="831"/>
      <c r="Q19" s="2"/>
      <c r="R19" s="2"/>
      <c r="S19" s="2" t="str">
        <f t="shared" si="36"/>
        <v/>
      </c>
      <c r="T19" s="2">
        <f t="shared" si="37"/>
        <v>0</v>
      </c>
      <c r="U19" s="2">
        <f t="shared" si="38"/>
        <v>0</v>
      </c>
      <c r="V19" s="2">
        <f t="shared" si="39"/>
        <v>0</v>
      </c>
      <c r="W19" s="2">
        <f t="shared" si="40"/>
        <v>0</v>
      </c>
      <c r="X19" s="2">
        <f t="shared" si="41"/>
        <v>0</v>
      </c>
      <c r="Y19" s="2">
        <f t="shared" si="42"/>
        <v>0</v>
      </c>
      <c r="Z19" s="2">
        <f t="shared" si="43"/>
        <v>0</v>
      </c>
      <c r="AA19" s="2">
        <f t="shared" si="44"/>
        <v>0</v>
      </c>
      <c r="AB19" s="2">
        <f t="shared" si="45"/>
        <v>0</v>
      </c>
      <c r="AC19" s="2">
        <f t="shared" si="46"/>
        <v>0</v>
      </c>
      <c r="AD19" s="2">
        <f t="shared" si="47"/>
        <v>0</v>
      </c>
      <c r="AE19" s="2"/>
      <c r="AF19" s="831">
        <f t="shared" ref="AF19:AF29" si="49">COUNTIF(S19:AD19,"③")*3+SUM(S19:AD19)</f>
        <v>0</v>
      </c>
      <c r="AG19" s="831"/>
      <c r="AH19" s="2"/>
      <c r="AI19" s="2"/>
      <c r="AJ19" s="2"/>
      <c r="AK19" s="2"/>
      <c r="AL19" s="182"/>
      <c r="AM19" s="2">
        <f t="shared" ref="AM19:AM29" si="50">COUNTIF(S19:AD19,"③")</f>
        <v>0</v>
      </c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>
      <c r="A20" s="271"/>
      <c r="B20" s="2" t="str">
        <f t="shared" si="24"/>
        <v/>
      </c>
      <c r="C20" s="2" t="str">
        <f t="shared" si="25"/>
        <v/>
      </c>
      <c r="D20" s="2">
        <f t="shared" si="26"/>
        <v>0</v>
      </c>
      <c r="E20" s="2">
        <f t="shared" si="27"/>
        <v>0</v>
      </c>
      <c r="F20" s="2">
        <f t="shared" si="28"/>
        <v>0</v>
      </c>
      <c r="G20" s="2">
        <f t="shared" si="29"/>
        <v>0</v>
      </c>
      <c r="H20" s="2">
        <f t="shared" si="30"/>
        <v>0</v>
      </c>
      <c r="I20" s="2">
        <f t="shared" si="31"/>
        <v>0</v>
      </c>
      <c r="J20" s="2">
        <f t="shared" si="32"/>
        <v>0</v>
      </c>
      <c r="K20" s="2">
        <f t="shared" si="33"/>
        <v>0</v>
      </c>
      <c r="L20" s="2">
        <f t="shared" si="34"/>
        <v>0</v>
      </c>
      <c r="M20" s="2">
        <f t="shared" si="35"/>
        <v>0</v>
      </c>
      <c r="N20" s="2"/>
      <c r="O20" s="831">
        <f t="shared" si="48"/>
        <v>0</v>
      </c>
      <c r="P20" s="831"/>
      <c r="Q20" s="2"/>
      <c r="R20" s="2"/>
      <c r="S20" s="2" t="str">
        <f t="shared" si="36"/>
        <v/>
      </c>
      <c r="T20" s="2" t="str">
        <f t="shared" si="37"/>
        <v/>
      </c>
      <c r="U20" s="2">
        <f t="shared" si="38"/>
        <v>0</v>
      </c>
      <c r="V20" s="2">
        <f t="shared" si="39"/>
        <v>0</v>
      </c>
      <c r="W20" s="2">
        <f t="shared" si="40"/>
        <v>0</v>
      </c>
      <c r="X20" s="2">
        <f t="shared" si="41"/>
        <v>0</v>
      </c>
      <c r="Y20" s="2">
        <f t="shared" si="42"/>
        <v>0</v>
      </c>
      <c r="Z20" s="2">
        <f t="shared" si="43"/>
        <v>0</v>
      </c>
      <c r="AA20" s="2">
        <f t="shared" si="44"/>
        <v>0</v>
      </c>
      <c r="AB20" s="2">
        <f t="shared" si="45"/>
        <v>0</v>
      </c>
      <c r="AC20" s="2">
        <f t="shared" si="46"/>
        <v>0</v>
      </c>
      <c r="AD20" s="2">
        <f t="shared" si="47"/>
        <v>0</v>
      </c>
      <c r="AE20" s="2"/>
      <c r="AF20" s="831">
        <f t="shared" si="49"/>
        <v>0</v>
      </c>
      <c r="AG20" s="831"/>
      <c r="AH20" s="2"/>
      <c r="AI20" s="2"/>
      <c r="AJ20" s="2"/>
      <c r="AK20" s="2"/>
      <c r="AL20" s="182"/>
      <c r="AM20" s="2">
        <f t="shared" si="50"/>
        <v>0</v>
      </c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customHeight="1">
      <c r="A21" s="271"/>
      <c r="B21" s="2" t="str">
        <f t="shared" si="24"/>
        <v/>
      </c>
      <c r="C21" s="2" t="str">
        <f t="shared" si="25"/>
        <v/>
      </c>
      <c r="D21" s="2" t="str">
        <f t="shared" si="26"/>
        <v/>
      </c>
      <c r="E21" s="2">
        <f t="shared" si="27"/>
        <v>0</v>
      </c>
      <c r="F21" s="2">
        <f t="shared" si="28"/>
        <v>0</v>
      </c>
      <c r="G21" s="2">
        <f t="shared" si="29"/>
        <v>0</v>
      </c>
      <c r="H21" s="2">
        <f t="shared" si="30"/>
        <v>0</v>
      </c>
      <c r="I21" s="2">
        <f t="shared" si="31"/>
        <v>0</v>
      </c>
      <c r="J21" s="2">
        <f t="shared" si="32"/>
        <v>0</v>
      </c>
      <c r="K21" s="2">
        <f t="shared" si="33"/>
        <v>0</v>
      </c>
      <c r="L21" s="2">
        <f t="shared" si="34"/>
        <v>0</v>
      </c>
      <c r="M21" s="2">
        <f t="shared" si="35"/>
        <v>0</v>
      </c>
      <c r="N21" s="2"/>
      <c r="O21" s="831">
        <f t="shared" si="48"/>
        <v>0</v>
      </c>
      <c r="P21" s="831"/>
      <c r="Q21" s="2"/>
      <c r="R21" s="2"/>
      <c r="S21" s="2" t="str">
        <f t="shared" si="36"/>
        <v/>
      </c>
      <c r="T21" s="2" t="str">
        <f t="shared" si="37"/>
        <v/>
      </c>
      <c r="U21" s="2" t="str">
        <f t="shared" si="38"/>
        <v/>
      </c>
      <c r="V21" s="2">
        <f t="shared" si="39"/>
        <v>0</v>
      </c>
      <c r="W21" s="2">
        <f t="shared" si="40"/>
        <v>0</v>
      </c>
      <c r="X21" s="2">
        <f t="shared" si="41"/>
        <v>0</v>
      </c>
      <c r="Y21" s="2">
        <f t="shared" si="42"/>
        <v>0</v>
      </c>
      <c r="Z21" s="2">
        <f t="shared" si="43"/>
        <v>0</v>
      </c>
      <c r="AA21" s="2">
        <f t="shared" si="44"/>
        <v>0</v>
      </c>
      <c r="AB21" s="2">
        <f t="shared" si="45"/>
        <v>0</v>
      </c>
      <c r="AC21" s="2">
        <f t="shared" si="46"/>
        <v>0</v>
      </c>
      <c r="AD21" s="2">
        <f t="shared" si="47"/>
        <v>0</v>
      </c>
      <c r="AE21" s="2"/>
      <c r="AF21" s="831">
        <f t="shared" si="49"/>
        <v>0</v>
      </c>
      <c r="AG21" s="831"/>
      <c r="AH21" s="2"/>
      <c r="AI21" s="2"/>
      <c r="AJ21" s="2"/>
      <c r="AK21" s="2"/>
      <c r="AL21" s="182"/>
      <c r="AM21" s="2">
        <f t="shared" si="50"/>
        <v>0</v>
      </c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>
      <c r="A22" s="271"/>
      <c r="B22" s="2" t="str">
        <f t="shared" si="24"/>
        <v/>
      </c>
      <c r="C22" s="2" t="str">
        <f t="shared" si="25"/>
        <v/>
      </c>
      <c r="D22" s="2" t="str">
        <f t="shared" si="26"/>
        <v/>
      </c>
      <c r="E22" s="2" t="str">
        <f t="shared" si="27"/>
        <v/>
      </c>
      <c r="F22" s="2">
        <f t="shared" si="28"/>
        <v>0</v>
      </c>
      <c r="G22" s="2">
        <f t="shared" si="29"/>
        <v>0</v>
      </c>
      <c r="H22" s="2">
        <f t="shared" si="30"/>
        <v>0</v>
      </c>
      <c r="I22" s="2">
        <f t="shared" si="31"/>
        <v>0</v>
      </c>
      <c r="J22" s="2">
        <f t="shared" si="32"/>
        <v>0</v>
      </c>
      <c r="K22" s="2">
        <f t="shared" si="33"/>
        <v>0</v>
      </c>
      <c r="L22" s="2">
        <f t="shared" si="34"/>
        <v>0</v>
      </c>
      <c r="M22" s="2">
        <f t="shared" si="35"/>
        <v>0</v>
      </c>
      <c r="N22" s="2"/>
      <c r="O22" s="831">
        <f t="shared" si="48"/>
        <v>0</v>
      </c>
      <c r="P22" s="831"/>
      <c r="Q22" s="2"/>
      <c r="R22" s="2"/>
      <c r="S22" s="2" t="str">
        <f t="shared" si="36"/>
        <v/>
      </c>
      <c r="T22" s="2" t="str">
        <f t="shared" si="37"/>
        <v/>
      </c>
      <c r="U22" s="2" t="str">
        <f t="shared" si="38"/>
        <v/>
      </c>
      <c r="V22" s="2" t="str">
        <f t="shared" si="39"/>
        <v/>
      </c>
      <c r="W22" s="2">
        <f t="shared" si="40"/>
        <v>0</v>
      </c>
      <c r="X22" s="2">
        <f t="shared" si="41"/>
        <v>0</v>
      </c>
      <c r="Y22" s="2">
        <f t="shared" si="42"/>
        <v>0</v>
      </c>
      <c r="Z22" s="2">
        <f t="shared" si="43"/>
        <v>0</v>
      </c>
      <c r="AA22" s="2">
        <f t="shared" si="44"/>
        <v>0</v>
      </c>
      <c r="AB22" s="2">
        <f t="shared" si="45"/>
        <v>0</v>
      </c>
      <c r="AC22" s="2">
        <f t="shared" si="46"/>
        <v>0</v>
      </c>
      <c r="AD22" s="2">
        <f t="shared" si="47"/>
        <v>0</v>
      </c>
      <c r="AE22" s="2"/>
      <c r="AF22" s="831">
        <f t="shared" si="49"/>
        <v>0</v>
      </c>
      <c r="AG22" s="831"/>
      <c r="AH22" s="2"/>
      <c r="AI22" s="2"/>
      <c r="AJ22" s="2"/>
      <c r="AK22" s="2"/>
      <c r="AL22" s="182"/>
      <c r="AM22" s="2">
        <f t="shared" si="50"/>
        <v>0</v>
      </c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>
      <c r="A23" s="271"/>
      <c r="B23" s="2" t="str">
        <f t="shared" si="24"/>
        <v/>
      </c>
      <c r="C23" s="2" t="str">
        <f t="shared" si="25"/>
        <v/>
      </c>
      <c r="D23" s="2" t="str">
        <f t="shared" si="26"/>
        <v/>
      </c>
      <c r="E23" s="2" t="str">
        <f t="shared" si="27"/>
        <v/>
      </c>
      <c r="F23" s="2" t="str">
        <f t="shared" si="28"/>
        <v/>
      </c>
      <c r="G23" s="2">
        <f t="shared" si="29"/>
        <v>0</v>
      </c>
      <c r="H23" s="2">
        <f t="shared" si="30"/>
        <v>0</v>
      </c>
      <c r="I23" s="2">
        <f t="shared" si="31"/>
        <v>0</v>
      </c>
      <c r="J23" s="2">
        <f t="shared" si="32"/>
        <v>0</v>
      </c>
      <c r="K23" s="2">
        <f t="shared" si="33"/>
        <v>0</v>
      </c>
      <c r="L23" s="2">
        <f t="shared" si="34"/>
        <v>0</v>
      </c>
      <c r="M23" s="2">
        <f t="shared" si="35"/>
        <v>0</v>
      </c>
      <c r="N23" s="2"/>
      <c r="O23" s="831">
        <f t="shared" si="48"/>
        <v>0</v>
      </c>
      <c r="P23" s="831"/>
      <c r="Q23" s="2"/>
      <c r="R23" s="2"/>
      <c r="S23" s="2" t="str">
        <f t="shared" si="36"/>
        <v/>
      </c>
      <c r="T23" s="2" t="str">
        <f t="shared" si="37"/>
        <v/>
      </c>
      <c r="U23" s="2" t="str">
        <f t="shared" si="38"/>
        <v/>
      </c>
      <c r="V23" s="2" t="str">
        <f t="shared" si="39"/>
        <v/>
      </c>
      <c r="W23" s="2" t="str">
        <f t="shared" si="40"/>
        <v/>
      </c>
      <c r="X23" s="2">
        <f t="shared" si="41"/>
        <v>0</v>
      </c>
      <c r="Y23" s="2">
        <f t="shared" si="42"/>
        <v>0</v>
      </c>
      <c r="Z23" s="2">
        <f t="shared" si="43"/>
        <v>0</v>
      </c>
      <c r="AA23" s="2">
        <f t="shared" si="44"/>
        <v>0</v>
      </c>
      <c r="AB23" s="2">
        <f t="shared" si="45"/>
        <v>0</v>
      </c>
      <c r="AC23" s="2">
        <f t="shared" si="46"/>
        <v>0</v>
      </c>
      <c r="AD23" s="2">
        <f t="shared" si="47"/>
        <v>0</v>
      </c>
      <c r="AE23" s="2"/>
      <c r="AF23" s="831">
        <f t="shared" si="49"/>
        <v>0</v>
      </c>
      <c r="AG23" s="831"/>
      <c r="AH23" s="2"/>
      <c r="AI23" s="2"/>
      <c r="AJ23" s="2"/>
      <c r="AK23" s="2"/>
      <c r="AL23" s="182"/>
      <c r="AM23" s="2">
        <f t="shared" si="50"/>
        <v>0</v>
      </c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>
      <c r="A24" s="271"/>
      <c r="B24" s="2" t="str">
        <f t="shared" si="24"/>
        <v/>
      </c>
      <c r="C24" s="2" t="str">
        <f t="shared" si="25"/>
        <v/>
      </c>
      <c r="D24" s="2" t="str">
        <f t="shared" si="26"/>
        <v/>
      </c>
      <c r="E24" s="2" t="str">
        <f t="shared" si="27"/>
        <v/>
      </c>
      <c r="F24" s="2" t="str">
        <f t="shared" si="28"/>
        <v/>
      </c>
      <c r="G24" s="2" t="str">
        <f t="shared" si="29"/>
        <v/>
      </c>
      <c r="H24" s="2">
        <f t="shared" si="30"/>
        <v>0</v>
      </c>
      <c r="I24" s="2">
        <f t="shared" si="31"/>
        <v>0</v>
      </c>
      <c r="J24" s="2">
        <f t="shared" si="32"/>
        <v>0</v>
      </c>
      <c r="K24" s="2">
        <f t="shared" si="33"/>
        <v>0</v>
      </c>
      <c r="L24" s="2">
        <f t="shared" si="34"/>
        <v>0</v>
      </c>
      <c r="M24" s="2">
        <f t="shared" si="35"/>
        <v>0</v>
      </c>
      <c r="N24" s="2"/>
      <c r="O24" s="831">
        <f t="shared" si="48"/>
        <v>0</v>
      </c>
      <c r="P24" s="831"/>
      <c r="Q24" s="2"/>
      <c r="R24" s="2"/>
      <c r="S24" s="2" t="str">
        <f t="shared" si="36"/>
        <v/>
      </c>
      <c r="T24" s="2" t="str">
        <f t="shared" si="37"/>
        <v/>
      </c>
      <c r="U24" s="2" t="str">
        <f t="shared" si="38"/>
        <v/>
      </c>
      <c r="V24" s="2" t="str">
        <f t="shared" si="39"/>
        <v/>
      </c>
      <c r="W24" s="2" t="str">
        <f t="shared" si="40"/>
        <v/>
      </c>
      <c r="X24" s="2" t="str">
        <f t="shared" si="41"/>
        <v/>
      </c>
      <c r="Y24" s="2">
        <f t="shared" si="42"/>
        <v>0</v>
      </c>
      <c r="Z24" s="2">
        <f t="shared" si="43"/>
        <v>0</v>
      </c>
      <c r="AA24" s="2">
        <f t="shared" si="44"/>
        <v>0</v>
      </c>
      <c r="AB24" s="2">
        <f t="shared" si="45"/>
        <v>0</v>
      </c>
      <c r="AC24" s="2">
        <f t="shared" si="46"/>
        <v>0</v>
      </c>
      <c r="AD24" s="2">
        <f t="shared" si="47"/>
        <v>0</v>
      </c>
      <c r="AE24" s="2"/>
      <c r="AF24" s="831">
        <f t="shared" si="49"/>
        <v>0</v>
      </c>
      <c r="AG24" s="831"/>
      <c r="AH24" s="2"/>
      <c r="AI24" s="2"/>
      <c r="AJ24" s="2"/>
      <c r="AK24" s="2"/>
      <c r="AL24" s="184"/>
      <c r="AM24" s="2">
        <f t="shared" si="50"/>
        <v>0</v>
      </c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3.5" customHeight="1">
      <c r="A25" s="271"/>
      <c r="B25" s="2" t="str">
        <f t="shared" si="24"/>
        <v/>
      </c>
      <c r="C25" s="2" t="str">
        <f t="shared" si="25"/>
        <v/>
      </c>
      <c r="D25" s="2" t="str">
        <f t="shared" si="26"/>
        <v/>
      </c>
      <c r="E25" s="2" t="str">
        <f t="shared" si="27"/>
        <v/>
      </c>
      <c r="F25" s="2" t="str">
        <f t="shared" si="28"/>
        <v/>
      </c>
      <c r="G25" s="2" t="str">
        <f t="shared" si="29"/>
        <v/>
      </c>
      <c r="H25" s="2" t="str">
        <f t="shared" si="30"/>
        <v/>
      </c>
      <c r="I25" s="2">
        <f t="shared" si="31"/>
        <v>0</v>
      </c>
      <c r="J25" s="2">
        <f t="shared" si="32"/>
        <v>0</v>
      </c>
      <c r="K25" s="2">
        <f t="shared" si="33"/>
        <v>0</v>
      </c>
      <c r="L25" s="2">
        <f t="shared" si="34"/>
        <v>0</v>
      </c>
      <c r="M25" s="2">
        <f t="shared" si="35"/>
        <v>0</v>
      </c>
      <c r="N25" s="2"/>
      <c r="O25" s="831">
        <f t="shared" si="48"/>
        <v>0</v>
      </c>
      <c r="P25" s="831"/>
      <c r="Q25" s="2"/>
      <c r="R25" s="2"/>
      <c r="S25" s="2" t="str">
        <f t="shared" si="36"/>
        <v/>
      </c>
      <c r="T25" s="2" t="str">
        <f t="shared" si="37"/>
        <v/>
      </c>
      <c r="U25" s="2" t="str">
        <f t="shared" si="38"/>
        <v/>
      </c>
      <c r="V25" s="2" t="str">
        <f t="shared" si="39"/>
        <v/>
      </c>
      <c r="W25" s="2" t="str">
        <f t="shared" si="40"/>
        <v/>
      </c>
      <c r="X25" s="2" t="str">
        <f t="shared" si="41"/>
        <v/>
      </c>
      <c r="Y25" s="2" t="str">
        <f t="shared" si="42"/>
        <v/>
      </c>
      <c r="Z25" s="2">
        <f t="shared" si="43"/>
        <v>0</v>
      </c>
      <c r="AA25" s="2">
        <f t="shared" si="44"/>
        <v>0</v>
      </c>
      <c r="AB25" s="2">
        <f t="shared" si="45"/>
        <v>0</v>
      </c>
      <c r="AC25" s="2">
        <f t="shared" si="46"/>
        <v>0</v>
      </c>
      <c r="AD25" s="2">
        <f t="shared" si="47"/>
        <v>0</v>
      </c>
      <c r="AE25" s="2"/>
      <c r="AF25" s="831">
        <f t="shared" si="49"/>
        <v>0</v>
      </c>
      <c r="AG25" s="831"/>
      <c r="AH25" s="2"/>
      <c r="AI25" s="2"/>
      <c r="AJ25" s="2"/>
      <c r="AK25" s="2"/>
      <c r="AL25" s="182"/>
      <c r="AM25" s="2">
        <f t="shared" si="50"/>
        <v>0</v>
      </c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3.5" customHeight="1">
      <c r="A26" s="271"/>
      <c r="B26" s="2" t="str">
        <f t="shared" si="24"/>
        <v/>
      </c>
      <c r="C26" s="2" t="str">
        <f t="shared" si="25"/>
        <v/>
      </c>
      <c r="D26" s="2" t="str">
        <f t="shared" si="26"/>
        <v/>
      </c>
      <c r="E26" s="2" t="str">
        <f t="shared" si="27"/>
        <v/>
      </c>
      <c r="F26" s="2" t="str">
        <f t="shared" si="28"/>
        <v/>
      </c>
      <c r="G26" s="2" t="str">
        <f t="shared" si="29"/>
        <v/>
      </c>
      <c r="H26" s="2" t="str">
        <f t="shared" si="30"/>
        <v/>
      </c>
      <c r="I26" s="2" t="str">
        <f t="shared" si="31"/>
        <v/>
      </c>
      <c r="J26" s="2">
        <f t="shared" si="32"/>
        <v>0</v>
      </c>
      <c r="K26" s="2">
        <f t="shared" si="33"/>
        <v>0</v>
      </c>
      <c r="L26" s="2">
        <f t="shared" si="34"/>
        <v>0</v>
      </c>
      <c r="M26" s="2">
        <f t="shared" si="35"/>
        <v>0</v>
      </c>
      <c r="N26" s="2"/>
      <c r="O26" s="831">
        <f t="shared" si="48"/>
        <v>0</v>
      </c>
      <c r="P26" s="831"/>
      <c r="Q26" s="2"/>
      <c r="R26" s="2"/>
      <c r="S26" s="2" t="str">
        <f t="shared" si="36"/>
        <v/>
      </c>
      <c r="T26" s="2" t="str">
        <f t="shared" si="37"/>
        <v/>
      </c>
      <c r="U26" s="2" t="str">
        <f t="shared" si="38"/>
        <v/>
      </c>
      <c r="V26" s="2" t="str">
        <f t="shared" si="39"/>
        <v/>
      </c>
      <c r="W26" s="2" t="str">
        <f t="shared" si="40"/>
        <v/>
      </c>
      <c r="X26" s="2" t="str">
        <f t="shared" si="41"/>
        <v/>
      </c>
      <c r="Y26" s="2" t="str">
        <f t="shared" si="42"/>
        <v/>
      </c>
      <c r="Z26" s="2" t="str">
        <f t="shared" si="43"/>
        <v/>
      </c>
      <c r="AA26" s="2">
        <f t="shared" si="44"/>
        <v>0</v>
      </c>
      <c r="AB26" s="2">
        <f t="shared" si="45"/>
        <v>0</v>
      </c>
      <c r="AC26" s="2">
        <f t="shared" si="46"/>
        <v>0</v>
      </c>
      <c r="AD26" s="2">
        <f t="shared" si="47"/>
        <v>0</v>
      </c>
      <c r="AE26" s="2"/>
      <c r="AF26" s="831">
        <f t="shared" si="49"/>
        <v>0</v>
      </c>
      <c r="AG26" s="831"/>
      <c r="AH26" s="2"/>
      <c r="AI26" s="2"/>
      <c r="AJ26" s="2"/>
      <c r="AK26" s="2"/>
      <c r="AL26" s="184"/>
      <c r="AM26" s="2">
        <f t="shared" si="50"/>
        <v>0</v>
      </c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3.5" customHeight="1">
      <c r="A27" s="271"/>
      <c r="B27" s="2" t="str">
        <f t="shared" si="24"/>
        <v/>
      </c>
      <c r="C27" s="2" t="str">
        <f t="shared" si="25"/>
        <v/>
      </c>
      <c r="D27" s="2" t="str">
        <f t="shared" si="26"/>
        <v/>
      </c>
      <c r="E27" s="2" t="str">
        <f t="shared" si="27"/>
        <v/>
      </c>
      <c r="F27" s="2" t="str">
        <f t="shared" si="28"/>
        <v/>
      </c>
      <c r="G27" s="2" t="str">
        <f t="shared" si="29"/>
        <v/>
      </c>
      <c r="H27" s="2" t="str">
        <f t="shared" si="30"/>
        <v/>
      </c>
      <c r="I27" s="2" t="str">
        <f t="shared" si="31"/>
        <v/>
      </c>
      <c r="J27" s="2" t="str">
        <f t="shared" si="32"/>
        <v/>
      </c>
      <c r="K27" s="2">
        <f t="shared" si="33"/>
        <v>0</v>
      </c>
      <c r="L27" s="2">
        <f t="shared" si="34"/>
        <v>0</v>
      </c>
      <c r="M27" s="2">
        <f t="shared" si="35"/>
        <v>0</v>
      </c>
      <c r="N27" s="2"/>
      <c r="O27" s="831">
        <f t="shared" si="48"/>
        <v>0</v>
      </c>
      <c r="P27" s="831"/>
      <c r="Q27" s="2"/>
      <c r="R27" s="2"/>
      <c r="S27" s="2" t="str">
        <f t="shared" si="36"/>
        <v/>
      </c>
      <c r="T27" s="2" t="str">
        <f t="shared" si="37"/>
        <v/>
      </c>
      <c r="U27" s="2" t="str">
        <f t="shared" si="38"/>
        <v/>
      </c>
      <c r="V27" s="2" t="str">
        <f t="shared" si="39"/>
        <v/>
      </c>
      <c r="W27" s="2" t="str">
        <f t="shared" si="40"/>
        <v/>
      </c>
      <c r="X27" s="2" t="str">
        <f t="shared" si="41"/>
        <v/>
      </c>
      <c r="Y27" s="2" t="str">
        <f t="shared" si="42"/>
        <v/>
      </c>
      <c r="Z27" s="2" t="str">
        <f t="shared" si="43"/>
        <v/>
      </c>
      <c r="AA27" s="2" t="str">
        <f t="shared" si="44"/>
        <v/>
      </c>
      <c r="AB27" s="2">
        <f t="shared" si="45"/>
        <v>0</v>
      </c>
      <c r="AC27" s="2">
        <f t="shared" si="46"/>
        <v>0</v>
      </c>
      <c r="AD27" s="2">
        <f t="shared" si="47"/>
        <v>0</v>
      </c>
      <c r="AE27" s="2"/>
      <c r="AF27" s="831">
        <f t="shared" si="49"/>
        <v>0</v>
      </c>
      <c r="AG27" s="831"/>
      <c r="AH27" s="2"/>
      <c r="AI27" s="2"/>
      <c r="AJ27" s="2"/>
      <c r="AK27" s="2"/>
      <c r="AL27" s="182"/>
      <c r="AM27" s="2">
        <f t="shared" si="50"/>
        <v>0</v>
      </c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>
      <c r="A28" s="271"/>
      <c r="B28" s="2" t="str">
        <f t="shared" si="24"/>
        <v/>
      </c>
      <c r="C28" s="2" t="str">
        <f t="shared" si="25"/>
        <v/>
      </c>
      <c r="D28" s="2" t="str">
        <f t="shared" si="26"/>
        <v/>
      </c>
      <c r="E28" s="2" t="str">
        <f t="shared" si="27"/>
        <v/>
      </c>
      <c r="F28" s="2" t="str">
        <f t="shared" si="28"/>
        <v/>
      </c>
      <c r="G28" s="2" t="str">
        <f t="shared" si="29"/>
        <v/>
      </c>
      <c r="H28" s="2" t="str">
        <f t="shared" si="30"/>
        <v/>
      </c>
      <c r="I28" s="2" t="str">
        <f t="shared" si="31"/>
        <v/>
      </c>
      <c r="J28" s="2" t="str">
        <f t="shared" si="32"/>
        <v/>
      </c>
      <c r="K28" s="2" t="str">
        <f t="shared" si="33"/>
        <v/>
      </c>
      <c r="L28" s="2">
        <f t="shared" si="34"/>
        <v>0</v>
      </c>
      <c r="M28" s="2">
        <f t="shared" si="35"/>
        <v>0</v>
      </c>
      <c r="N28" s="2"/>
      <c r="O28" s="831">
        <f t="shared" si="48"/>
        <v>0</v>
      </c>
      <c r="P28" s="831"/>
      <c r="Q28" s="2"/>
      <c r="R28" s="2"/>
      <c r="S28" s="2" t="str">
        <f t="shared" si="36"/>
        <v/>
      </c>
      <c r="T28" s="2" t="str">
        <f t="shared" si="37"/>
        <v/>
      </c>
      <c r="U28" s="2" t="str">
        <f t="shared" si="38"/>
        <v/>
      </c>
      <c r="V28" s="2" t="str">
        <f t="shared" si="39"/>
        <v/>
      </c>
      <c r="W28" s="2" t="str">
        <f t="shared" si="40"/>
        <v/>
      </c>
      <c r="X28" s="2" t="str">
        <f t="shared" si="41"/>
        <v/>
      </c>
      <c r="Y28" s="2" t="str">
        <f t="shared" si="42"/>
        <v/>
      </c>
      <c r="Z28" s="2" t="str">
        <f t="shared" si="43"/>
        <v/>
      </c>
      <c r="AA28" s="2" t="str">
        <f t="shared" si="44"/>
        <v/>
      </c>
      <c r="AB28" s="2" t="str">
        <f t="shared" si="45"/>
        <v/>
      </c>
      <c r="AC28" s="2">
        <f t="shared" si="46"/>
        <v>0</v>
      </c>
      <c r="AD28" s="2">
        <f t="shared" si="47"/>
        <v>0</v>
      </c>
      <c r="AE28" s="2"/>
      <c r="AF28" s="831">
        <f t="shared" si="49"/>
        <v>0</v>
      </c>
      <c r="AG28" s="831"/>
      <c r="AH28" s="2"/>
      <c r="AI28" s="2"/>
      <c r="AJ28" s="2"/>
      <c r="AK28" s="2"/>
      <c r="AL28" s="184"/>
      <c r="AM28" s="2">
        <f t="shared" si="50"/>
        <v>0</v>
      </c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>
      <c r="A29" s="271"/>
      <c r="B29" s="2" t="str">
        <f t="shared" si="24"/>
        <v/>
      </c>
      <c r="C29" s="2" t="str">
        <f t="shared" si="25"/>
        <v/>
      </c>
      <c r="D29" s="2" t="str">
        <f t="shared" si="26"/>
        <v/>
      </c>
      <c r="E29" s="2" t="str">
        <f t="shared" si="27"/>
        <v/>
      </c>
      <c r="F29" s="2" t="str">
        <f t="shared" si="28"/>
        <v/>
      </c>
      <c r="G29" s="2" t="str">
        <f t="shared" si="29"/>
        <v/>
      </c>
      <c r="H29" s="2" t="str">
        <f t="shared" si="30"/>
        <v/>
      </c>
      <c r="I29" s="2" t="str">
        <f t="shared" si="31"/>
        <v/>
      </c>
      <c r="J29" s="2" t="str">
        <f t="shared" si="32"/>
        <v/>
      </c>
      <c r="K29" s="2" t="str">
        <f t="shared" si="33"/>
        <v/>
      </c>
      <c r="L29" s="2" t="str">
        <f t="shared" si="34"/>
        <v/>
      </c>
      <c r="M29" s="2">
        <f t="shared" si="35"/>
        <v>0</v>
      </c>
      <c r="N29" s="2"/>
      <c r="O29" s="831">
        <f t="shared" si="48"/>
        <v>0</v>
      </c>
      <c r="P29" s="831"/>
      <c r="Q29" s="2"/>
      <c r="R29" s="2"/>
      <c r="S29" s="2" t="str">
        <f t="shared" si="36"/>
        <v/>
      </c>
      <c r="T29" s="2" t="str">
        <f t="shared" si="37"/>
        <v/>
      </c>
      <c r="U29" s="2" t="str">
        <f t="shared" si="38"/>
        <v/>
      </c>
      <c r="V29" s="2" t="str">
        <f t="shared" si="39"/>
        <v/>
      </c>
      <c r="W29" s="2" t="str">
        <f t="shared" si="40"/>
        <v/>
      </c>
      <c r="X29" s="2" t="str">
        <f t="shared" si="41"/>
        <v/>
      </c>
      <c r="Y29" s="2" t="str">
        <f t="shared" si="42"/>
        <v/>
      </c>
      <c r="Z29" s="2" t="str">
        <f t="shared" si="43"/>
        <v/>
      </c>
      <c r="AA29" s="2" t="str">
        <f t="shared" si="44"/>
        <v/>
      </c>
      <c r="AB29" s="2" t="str">
        <f t="shared" si="45"/>
        <v/>
      </c>
      <c r="AC29" s="2" t="str">
        <f t="shared" si="46"/>
        <v/>
      </c>
      <c r="AD29" s="2">
        <f t="shared" si="47"/>
        <v>0</v>
      </c>
      <c r="AE29" s="2"/>
      <c r="AF29" s="831">
        <f t="shared" si="49"/>
        <v>0</v>
      </c>
      <c r="AG29" s="831"/>
      <c r="AH29" s="2"/>
      <c r="AI29" s="2"/>
      <c r="AJ29" s="2"/>
      <c r="AK29" s="2"/>
      <c r="AL29" s="182"/>
      <c r="AM29" s="2">
        <f t="shared" si="50"/>
        <v>0</v>
      </c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3.5" customHeight="1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182"/>
      <c r="AM30" s="271"/>
      <c r="AN30" s="2"/>
      <c r="AO30" s="2"/>
      <c r="AP30" s="2"/>
      <c r="AQ30" s="2"/>
      <c r="AR30" s="2"/>
      <c r="AS30" s="2"/>
      <c r="AT30" s="2"/>
      <c r="AU30" s="2"/>
    </row>
    <row r="31" spans="1:48">
      <c r="AL31" s="182"/>
    </row>
    <row r="32" spans="1:48">
      <c r="AL32" s="182"/>
    </row>
    <row r="33" spans="38:38">
      <c r="AL33" s="182"/>
    </row>
    <row r="34" spans="38:38">
      <c r="AL34" s="182"/>
    </row>
    <row r="35" spans="38:38">
      <c r="AL35" s="182"/>
    </row>
    <row r="36" spans="38:38">
      <c r="AL36" s="182"/>
    </row>
    <row r="37" spans="38:38">
      <c r="AL37" s="182"/>
    </row>
    <row r="38" spans="38:38">
      <c r="AL38" s="182"/>
    </row>
    <row r="39" spans="38:38">
      <c r="AL39" s="182"/>
    </row>
    <row r="40" spans="38:38">
      <c r="AL40" s="182"/>
    </row>
    <row r="41" spans="38:38">
      <c r="AL41" s="182"/>
    </row>
    <row r="42" spans="38:38">
      <c r="AL42" s="182"/>
    </row>
    <row r="43" spans="38:38">
      <c r="AL43" s="182"/>
    </row>
  </sheetData>
  <mergeCells count="36">
    <mergeCell ref="O24:P24"/>
    <mergeCell ref="AF24:AG24"/>
    <mergeCell ref="O28:P28"/>
    <mergeCell ref="AF28:AG28"/>
    <mergeCell ref="O29:P29"/>
    <mergeCell ref="AF29:AG29"/>
    <mergeCell ref="O25:P25"/>
    <mergeCell ref="AF25:AG25"/>
    <mergeCell ref="O26:P26"/>
    <mergeCell ref="AF26:AG26"/>
    <mergeCell ref="O27:P27"/>
    <mergeCell ref="AF27:AG27"/>
    <mergeCell ref="O21:P21"/>
    <mergeCell ref="AF21:AG21"/>
    <mergeCell ref="O22:P22"/>
    <mergeCell ref="AF22:AG22"/>
    <mergeCell ref="O23:P23"/>
    <mergeCell ref="AF23:AG23"/>
    <mergeCell ref="AI2:AK2"/>
    <mergeCell ref="O19:P19"/>
    <mergeCell ref="AF19:AG19"/>
    <mergeCell ref="O20:P20"/>
    <mergeCell ref="AF20:AG20"/>
    <mergeCell ref="O18:P18"/>
    <mergeCell ref="AF18:AG18"/>
    <mergeCell ref="Q2:S2"/>
    <mergeCell ref="T2:V2"/>
    <mergeCell ref="W2:Y2"/>
    <mergeCell ref="Z2:AB2"/>
    <mergeCell ref="AC2:AE2"/>
    <mergeCell ref="AF2:AH2"/>
    <mergeCell ref="B2:D2"/>
    <mergeCell ref="E2:G2"/>
    <mergeCell ref="H2:J2"/>
    <mergeCell ref="K2:M2"/>
    <mergeCell ref="N2:P2"/>
  </mergeCells>
  <phoneticPr fontId="5"/>
  <pageMargins left="0.19685039370078741" right="0" top="0" bottom="0" header="0" footer="0"/>
  <pageSetup paperSize="9" scale="91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EF52-CCEC-4603-94FB-22CC89A822E0}">
  <dimension ref="B1:W1000"/>
  <sheetViews>
    <sheetView showGridLines="0" view="pageBreakPreview" topLeftCell="A91" zoomScaleNormal="100" zoomScaleSheetLayoutView="100" workbookViewId="0">
      <selection activeCell="AA11" sqref="AA11"/>
    </sheetView>
  </sheetViews>
  <sheetFormatPr defaultColWidth="12.6640625" defaultRowHeight="15" customHeight="1"/>
  <cols>
    <col min="1" max="1" width="1.6640625" style="644" customWidth="1"/>
    <col min="2" max="2" width="3" style="644" customWidth="1"/>
    <col min="3" max="3" width="10.33203125" style="644" customWidth="1"/>
    <col min="4" max="4" width="3.33203125" style="644" customWidth="1"/>
    <col min="5" max="5" width="6.109375" style="644" customWidth="1"/>
    <col min="6" max="6" width="0.77734375" style="644" customWidth="1"/>
    <col min="7" max="8" width="6.109375" style="644" customWidth="1"/>
    <col min="9" max="9" width="0.77734375" style="644" customWidth="1"/>
    <col min="10" max="11" width="6.109375" style="644" customWidth="1"/>
    <col min="12" max="12" width="0.77734375" style="644" customWidth="1"/>
    <col min="13" max="14" width="6.109375" style="644" customWidth="1"/>
    <col min="15" max="15" width="0.77734375" style="644" customWidth="1"/>
    <col min="16" max="17" width="6.109375" style="644" customWidth="1"/>
    <col min="18" max="18" width="0.77734375" style="644" customWidth="1"/>
    <col min="19" max="20" width="6.109375" style="644" customWidth="1"/>
    <col min="21" max="21" width="0.77734375" style="644" customWidth="1"/>
    <col min="22" max="22" width="6.109375" style="644" customWidth="1"/>
    <col min="23" max="23" width="5.6640625" style="644" customWidth="1"/>
    <col min="24" max="24" width="1.6640625" style="644" customWidth="1"/>
    <col min="25" max="25" width="7.6640625" style="644" customWidth="1"/>
    <col min="26" max="16384" width="12.6640625" style="644"/>
  </cols>
  <sheetData>
    <row r="1" spans="2:23" ht="18" customHeight="1">
      <c r="D1" s="645" t="s">
        <v>551</v>
      </c>
      <c r="H1" s="645"/>
      <c r="I1" s="645"/>
      <c r="J1" s="645"/>
      <c r="K1" s="645"/>
      <c r="L1" s="645"/>
      <c r="M1" s="645"/>
      <c r="N1" s="645"/>
      <c r="O1" s="645"/>
      <c r="P1" s="645"/>
      <c r="Q1" s="645"/>
      <c r="T1" s="646"/>
      <c r="V1" s="646"/>
    </row>
    <row r="2" spans="2:23" ht="16.5" customHeight="1" thickBot="1">
      <c r="R2" s="761">
        <v>46097</v>
      </c>
      <c r="S2" s="762"/>
      <c r="T2" s="762"/>
      <c r="U2" s="762"/>
      <c r="V2" s="762"/>
      <c r="W2" s="647" t="s">
        <v>552</v>
      </c>
    </row>
    <row r="3" spans="2:23" ht="13.5" customHeight="1" thickBot="1">
      <c r="B3" s="707" t="s">
        <v>34</v>
      </c>
      <c r="C3" s="648" t="s">
        <v>553</v>
      </c>
      <c r="D3" s="649"/>
      <c r="E3" s="725" t="s">
        <v>554</v>
      </c>
      <c r="F3" s="726"/>
      <c r="G3" s="727"/>
      <c r="H3" s="728" t="s">
        <v>555</v>
      </c>
      <c r="I3" s="726"/>
      <c r="J3" s="726"/>
      <c r="K3" s="763" t="s">
        <v>556</v>
      </c>
      <c r="L3" s="726"/>
      <c r="M3" s="727"/>
      <c r="N3" s="728" t="s">
        <v>557</v>
      </c>
      <c r="O3" s="726"/>
      <c r="P3" s="729"/>
      <c r="Q3" s="725" t="s">
        <v>558</v>
      </c>
      <c r="R3" s="726"/>
      <c r="S3" s="727"/>
      <c r="T3" s="739">
        <v>0.58680555555555558</v>
      </c>
      <c r="U3" s="726"/>
      <c r="V3" s="740"/>
      <c r="W3" s="650" t="s">
        <v>40</v>
      </c>
    </row>
    <row r="4" spans="2:23" ht="15" customHeight="1">
      <c r="B4" s="651"/>
      <c r="C4" s="652" t="s">
        <v>559</v>
      </c>
      <c r="D4" s="653" t="s">
        <v>15</v>
      </c>
      <c r="E4" s="654" t="s">
        <v>560</v>
      </c>
      <c r="F4" s="655" t="s">
        <v>12</v>
      </c>
      <c r="G4" s="656" t="s">
        <v>561</v>
      </c>
      <c r="H4" s="655" t="s">
        <v>562</v>
      </c>
      <c r="I4" s="655" t="s">
        <v>12</v>
      </c>
      <c r="J4" s="655" t="s">
        <v>563</v>
      </c>
      <c r="K4" s="749" t="s">
        <v>564</v>
      </c>
      <c r="L4" s="750"/>
      <c r="M4" s="750"/>
      <c r="N4" s="750"/>
      <c r="O4" s="750"/>
      <c r="P4" s="750"/>
      <c r="Q4" s="750"/>
      <c r="R4" s="750"/>
      <c r="S4" s="758"/>
      <c r="T4" s="655"/>
      <c r="U4" s="655" t="s">
        <v>12</v>
      </c>
      <c r="V4" s="657"/>
      <c r="W4" s="658"/>
    </row>
    <row r="5" spans="2:23" ht="15" customHeight="1">
      <c r="B5" s="659">
        <v>1</v>
      </c>
      <c r="C5" s="660" t="s">
        <v>565</v>
      </c>
      <c r="D5" s="661" t="s">
        <v>50</v>
      </c>
      <c r="E5" s="662"/>
      <c r="F5" s="663" t="s">
        <v>12</v>
      </c>
      <c r="G5" s="664"/>
      <c r="H5" s="663"/>
      <c r="I5" s="663" t="s">
        <v>12</v>
      </c>
      <c r="J5" s="663"/>
      <c r="K5" s="752"/>
      <c r="L5" s="753"/>
      <c r="M5" s="753"/>
      <c r="N5" s="753"/>
      <c r="O5" s="753"/>
      <c r="P5" s="753"/>
      <c r="Q5" s="753"/>
      <c r="R5" s="753"/>
      <c r="S5" s="759"/>
      <c r="T5" s="663"/>
      <c r="U5" s="663" t="s">
        <v>12</v>
      </c>
      <c r="V5" s="665"/>
      <c r="W5" s="666"/>
    </row>
    <row r="6" spans="2:23" ht="15" customHeight="1">
      <c r="B6" s="659"/>
      <c r="C6" s="660" t="s">
        <v>566</v>
      </c>
      <c r="D6" s="667" t="s">
        <v>52</v>
      </c>
      <c r="E6" s="736" t="s">
        <v>567</v>
      </c>
      <c r="F6" s="737"/>
      <c r="G6" s="738"/>
      <c r="H6" s="736" t="s">
        <v>568</v>
      </c>
      <c r="I6" s="737"/>
      <c r="J6" s="738"/>
      <c r="K6" s="752"/>
      <c r="L6" s="753"/>
      <c r="M6" s="753"/>
      <c r="N6" s="753"/>
      <c r="O6" s="753"/>
      <c r="P6" s="753"/>
      <c r="Q6" s="753"/>
      <c r="R6" s="753"/>
      <c r="S6" s="759"/>
      <c r="T6" s="663"/>
      <c r="U6" s="663"/>
      <c r="V6" s="665"/>
      <c r="W6" s="666"/>
    </row>
    <row r="7" spans="2:23" ht="15" customHeight="1" thickBot="1">
      <c r="B7" s="668"/>
      <c r="C7" s="669" t="s">
        <v>16</v>
      </c>
      <c r="D7" s="670" t="s">
        <v>53</v>
      </c>
      <c r="E7" s="720" t="s">
        <v>569</v>
      </c>
      <c r="F7" s="721"/>
      <c r="G7" s="722"/>
      <c r="H7" s="723" t="s">
        <v>570</v>
      </c>
      <c r="I7" s="721"/>
      <c r="J7" s="721"/>
      <c r="K7" s="755"/>
      <c r="L7" s="756"/>
      <c r="M7" s="756"/>
      <c r="N7" s="756"/>
      <c r="O7" s="756"/>
      <c r="P7" s="756"/>
      <c r="Q7" s="756"/>
      <c r="R7" s="756"/>
      <c r="S7" s="760"/>
      <c r="T7" s="723"/>
      <c r="U7" s="721"/>
      <c r="V7" s="724"/>
      <c r="W7" s="671"/>
    </row>
    <row r="8" spans="2:23" ht="15" customHeight="1" thickTop="1" thickBot="1">
      <c r="B8" s="707" t="s">
        <v>34</v>
      </c>
      <c r="C8" s="648" t="s">
        <v>571</v>
      </c>
      <c r="D8" s="649"/>
      <c r="E8" s="725" t="s">
        <v>554</v>
      </c>
      <c r="F8" s="726"/>
      <c r="G8" s="727"/>
      <c r="H8" s="728" t="s">
        <v>555</v>
      </c>
      <c r="I8" s="726"/>
      <c r="J8" s="729"/>
      <c r="K8" s="725" t="s">
        <v>556</v>
      </c>
      <c r="L8" s="726"/>
      <c r="M8" s="727"/>
      <c r="N8" s="728" t="s">
        <v>557</v>
      </c>
      <c r="O8" s="726"/>
      <c r="P8" s="729"/>
      <c r="Q8" s="725" t="s">
        <v>558</v>
      </c>
      <c r="R8" s="726"/>
      <c r="S8" s="727"/>
      <c r="T8" s="739">
        <v>0.58680555555555558</v>
      </c>
      <c r="U8" s="726"/>
      <c r="V8" s="740"/>
      <c r="W8" s="650" t="s">
        <v>40</v>
      </c>
    </row>
    <row r="9" spans="2:23" ht="15" customHeight="1">
      <c r="B9" s="651"/>
      <c r="C9" s="652" t="s">
        <v>559</v>
      </c>
      <c r="D9" s="653" t="s">
        <v>15</v>
      </c>
      <c r="E9" s="654" t="s">
        <v>572</v>
      </c>
      <c r="F9" s="655" t="s">
        <v>12</v>
      </c>
      <c r="G9" s="656" t="s">
        <v>573</v>
      </c>
      <c r="H9" s="655" t="s">
        <v>574</v>
      </c>
      <c r="I9" s="655" t="s">
        <v>12</v>
      </c>
      <c r="J9" s="655" t="s">
        <v>575</v>
      </c>
      <c r="K9" s="654" t="s">
        <v>576</v>
      </c>
      <c r="L9" s="655" t="s">
        <v>12</v>
      </c>
      <c r="M9" s="656" t="s">
        <v>577</v>
      </c>
      <c r="N9" s="749" t="s">
        <v>564</v>
      </c>
      <c r="O9" s="750"/>
      <c r="P9" s="750"/>
      <c r="Q9" s="750"/>
      <c r="R9" s="750"/>
      <c r="S9" s="750"/>
      <c r="T9" s="750"/>
      <c r="U9" s="750"/>
      <c r="V9" s="751"/>
      <c r="W9" s="658"/>
    </row>
    <row r="10" spans="2:23" ht="15" customHeight="1">
      <c r="B10" s="659">
        <v>1</v>
      </c>
      <c r="C10" s="660" t="s">
        <v>578</v>
      </c>
      <c r="D10" s="661" t="s">
        <v>50</v>
      </c>
      <c r="E10" s="662"/>
      <c r="F10" s="663" t="s">
        <v>12</v>
      </c>
      <c r="G10" s="664"/>
      <c r="H10" s="663"/>
      <c r="I10" s="663" t="s">
        <v>12</v>
      </c>
      <c r="J10" s="663"/>
      <c r="K10" s="662"/>
      <c r="L10" s="663" t="s">
        <v>12</v>
      </c>
      <c r="M10" s="664"/>
      <c r="N10" s="752"/>
      <c r="O10" s="753"/>
      <c r="P10" s="753"/>
      <c r="Q10" s="753"/>
      <c r="R10" s="753"/>
      <c r="S10" s="753"/>
      <c r="T10" s="753"/>
      <c r="U10" s="753"/>
      <c r="V10" s="754"/>
      <c r="W10" s="666"/>
    </row>
    <row r="11" spans="2:23" ht="15" customHeight="1">
      <c r="B11" s="659"/>
      <c r="C11" s="660" t="s">
        <v>579</v>
      </c>
      <c r="D11" s="667" t="s">
        <v>52</v>
      </c>
      <c r="E11" s="736" t="s">
        <v>580</v>
      </c>
      <c r="F11" s="737"/>
      <c r="G11" s="738"/>
      <c r="H11" s="736" t="s">
        <v>581</v>
      </c>
      <c r="I11" s="737"/>
      <c r="J11" s="738"/>
      <c r="K11" s="736" t="s">
        <v>582</v>
      </c>
      <c r="L11" s="737"/>
      <c r="M11" s="738"/>
      <c r="N11" s="752"/>
      <c r="O11" s="753"/>
      <c r="P11" s="753"/>
      <c r="Q11" s="753"/>
      <c r="R11" s="753"/>
      <c r="S11" s="753"/>
      <c r="T11" s="753"/>
      <c r="U11" s="753"/>
      <c r="V11" s="754"/>
      <c r="W11" s="666"/>
    </row>
    <row r="12" spans="2:23" ht="15" customHeight="1" thickBot="1">
      <c r="B12" s="668"/>
      <c r="C12" s="669" t="s">
        <v>16</v>
      </c>
      <c r="D12" s="670" t="s">
        <v>53</v>
      </c>
      <c r="E12" s="720" t="s">
        <v>582</v>
      </c>
      <c r="F12" s="721"/>
      <c r="G12" s="722"/>
      <c r="H12" s="723" t="s">
        <v>577</v>
      </c>
      <c r="I12" s="721"/>
      <c r="J12" s="721"/>
      <c r="K12" s="720" t="s">
        <v>580</v>
      </c>
      <c r="L12" s="721"/>
      <c r="M12" s="722"/>
      <c r="N12" s="755"/>
      <c r="O12" s="756"/>
      <c r="P12" s="756"/>
      <c r="Q12" s="756"/>
      <c r="R12" s="756"/>
      <c r="S12" s="756"/>
      <c r="T12" s="756"/>
      <c r="U12" s="756"/>
      <c r="V12" s="757"/>
      <c r="W12" s="671"/>
    </row>
    <row r="13" spans="2:23" ht="15" customHeight="1" thickTop="1" thickBot="1">
      <c r="B13" s="707" t="s">
        <v>34</v>
      </c>
      <c r="C13" s="648" t="s">
        <v>583</v>
      </c>
      <c r="D13" s="649"/>
      <c r="E13" s="725" t="s">
        <v>584</v>
      </c>
      <c r="F13" s="726"/>
      <c r="G13" s="727"/>
      <c r="H13" s="728" t="s">
        <v>585</v>
      </c>
      <c r="I13" s="726"/>
      <c r="J13" s="729"/>
      <c r="K13" s="725" t="s">
        <v>586</v>
      </c>
      <c r="L13" s="726"/>
      <c r="M13" s="727"/>
      <c r="N13" s="728" t="s">
        <v>587</v>
      </c>
      <c r="O13" s="726"/>
      <c r="P13" s="729"/>
      <c r="Q13" s="725" t="s">
        <v>588</v>
      </c>
      <c r="R13" s="726"/>
      <c r="S13" s="727"/>
      <c r="T13" s="739" t="s">
        <v>589</v>
      </c>
      <c r="U13" s="726"/>
      <c r="V13" s="740"/>
      <c r="W13" s="650" t="s">
        <v>40</v>
      </c>
    </row>
    <row r="14" spans="2:23" ht="15" customHeight="1">
      <c r="B14" s="651"/>
      <c r="C14" s="672" t="s">
        <v>590</v>
      </c>
      <c r="D14" s="673" t="s">
        <v>15</v>
      </c>
      <c r="E14" s="674" t="s">
        <v>576</v>
      </c>
      <c r="F14" s="675" t="s">
        <v>12</v>
      </c>
      <c r="G14" s="676" t="s">
        <v>563</v>
      </c>
      <c r="H14" s="675" t="s">
        <v>591</v>
      </c>
      <c r="I14" s="675" t="s">
        <v>12</v>
      </c>
      <c r="J14" s="675" t="s">
        <v>592</v>
      </c>
      <c r="K14" s="674" t="s">
        <v>593</v>
      </c>
      <c r="L14" s="675" t="s">
        <v>12</v>
      </c>
      <c r="M14" s="676" t="s">
        <v>594</v>
      </c>
      <c r="N14" s="675" t="s">
        <v>561</v>
      </c>
      <c r="O14" s="675" t="s">
        <v>12</v>
      </c>
      <c r="P14" s="675" t="s">
        <v>572</v>
      </c>
      <c r="Q14" s="674" t="s">
        <v>560</v>
      </c>
      <c r="R14" s="675" t="s">
        <v>12</v>
      </c>
      <c r="S14" s="676" t="s">
        <v>577</v>
      </c>
      <c r="T14" s="675" t="s">
        <v>574</v>
      </c>
      <c r="U14" s="675" t="s">
        <v>12</v>
      </c>
      <c r="V14" s="677" t="s">
        <v>562</v>
      </c>
      <c r="W14" s="658"/>
    </row>
    <row r="15" spans="2:23" ht="15" customHeight="1">
      <c r="B15" s="659">
        <v>2</v>
      </c>
      <c r="C15" s="660" t="s">
        <v>595</v>
      </c>
      <c r="D15" s="661" t="s">
        <v>50</v>
      </c>
      <c r="E15" s="662"/>
      <c r="F15" s="663" t="s">
        <v>12</v>
      </c>
      <c r="G15" s="664"/>
      <c r="H15" s="663"/>
      <c r="I15" s="663" t="s">
        <v>12</v>
      </c>
      <c r="J15" s="663"/>
      <c r="K15" s="662"/>
      <c r="L15" s="663" t="s">
        <v>12</v>
      </c>
      <c r="M15" s="664"/>
      <c r="N15" s="663"/>
      <c r="O15" s="663" t="s">
        <v>12</v>
      </c>
      <c r="P15" s="663"/>
      <c r="Q15" s="662"/>
      <c r="R15" s="663" t="s">
        <v>12</v>
      </c>
      <c r="S15" s="664"/>
      <c r="T15" s="663"/>
      <c r="U15" s="663" t="s">
        <v>12</v>
      </c>
      <c r="V15" s="665"/>
      <c r="W15" s="666"/>
    </row>
    <row r="16" spans="2:23" ht="15" customHeight="1">
      <c r="B16" s="659"/>
      <c r="C16" s="660" t="s">
        <v>596</v>
      </c>
      <c r="D16" s="667" t="s">
        <v>52</v>
      </c>
      <c r="E16" s="736" t="s">
        <v>597</v>
      </c>
      <c r="F16" s="737"/>
      <c r="G16" s="738"/>
      <c r="H16" s="736" t="s">
        <v>581</v>
      </c>
      <c r="I16" s="737"/>
      <c r="J16" s="738"/>
      <c r="K16" s="736" t="s">
        <v>570</v>
      </c>
      <c r="L16" s="737"/>
      <c r="M16" s="738"/>
      <c r="N16" s="736" t="s">
        <v>598</v>
      </c>
      <c r="O16" s="737"/>
      <c r="P16" s="738"/>
      <c r="Q16" s="736" t="s">
        <v>580</v>
      </c>
      <c r="R16" s="737"/>
      <c r="S16" s="738"/>
      <c r="T16" s="736" t="s">
        <v>560</v>
      </c>
      <c r="U16" s="737"/>
      <c r="V16" s="741"/>
      <c r="W16" s="666"/>
    </row>
    <row r="17" spans="2:23" ht="15" customHeight="1" thickBot="1">
      <c r="B17" s="668"/>
      <c r="C17" s="669" t="s">
        <v>16</v>
      </c>
      <c r="D17" s="670" t="s">
        <v>53</v>
      </c>
      <c r="E17" s="720" t="s">
        <v>599</v>
      </c>
      <c r="F17" s="721"/>
      <c r="G17" s="722"/>
      <c r="H17" s="723" t="s">
        <v>569</v>
      </c>
      <c r="I17" s="721"/>
      <c r="J17" s="721"/>
      <c r="K17" s="720" t="s">
        <v>600</v>
      </c>
      <c r="L17" s="721"/>
      <c r="M17" s="722"/>
      <c r="N17" s="723" t="s">
        <v>594</v>
      </c>
      <c r="O17" s="721"/>
      <c r="P17" s="721"/>
      <c r="Q17" s="720" t="s">
        <v>567</v>
      </c>
      <c r="R17" s="721"/>
      <c r="S17" s="722"/>
      <c r="T17" s="723" t="s">
        <v>577</v>
      </c>
      <c r="U17" s="721"/>
      <c r="V17" s="724"/>
      <c r="W17" s="671"/>
    </row>
    <row r="18" spans="2:23" ht="15" customHeight="1" thickTop="1" thickBot="1">
      <c r="B18" s="707" t="s">
        <v>34</v>
      </c>
      <c r="C18" s="648" t="s">
        <v>583</v>
      </c>
      <c r="D18" s="649"/>
      <c r="E18" s="725" t="s">
        <v>584</v>
      </c>
      <c r="F18" s="726"/>
      <c r="G18" s="727"/>
      <c r="H18" s="728" t="s">
        <v>585</v>
      </c>
      <c r="I18" s="726"/>
      <c r="J18" s="729"/>
      <c r="K18" s="725" t="s">
        <v>586</v>
      </c>
      <c r="L18" s="726"/>
      <c r="M18" s="727"/>
      <c r="N18" s="728" t="s">
        <v>587</v>
      </c>
      <c r="O18" s="726"/>
      <c r="P18" s="729"/>
      <c r="Q18" s="725" t="s">
        <v>588</v>
      </c>
      <c r="R18" s="726"/>
      <c r="S18" s="727"/>
      <c r="T18" s="739" t="s">
        <v>589</v>
      </c>
      <c r="U18" s="726"/>
      <c r="V18" s="740"/>
      <c r="W18" s="650" t="s">
        <v>40</v>
      </c>
    </row>
    <row r="19" spans="2:23" ht="15" customHeight="1">
      <c r="B19" s="651"/>
      <c r="C19" s="652" t="s">
        <v>601</v>
      </c>
      <c r="D19" s="653" t="s">
        <v>15</v>
      </c>
      <c r="E19" s="654" t="s">
        <v>577</v>
      </c>
      <c r="F19" s="655" t="s">
        <v>12</v>
      </c>
      <c r="G19" s="656" t="s">
        <v>562</v>
      </c>
      <c r="H19" s="655" t="s">
        <v>563</v>
      </c>
      <c r="I19" s="655" t="s">
        <v>12</v>
      </c>
      <c r="J19" s="655" t="s">
        <v>591</v>
      </c>
      <c r="K19" s="654" t="s">
        <v>594</v>
      </c>
      <c r="L19" s="655" t="s">
        <v>12</v>
      </c>
      <c r="M19" s="656" t="s">
        <v>576</v>
      </c>
      <c r="N19" s="655" t="s">
        <v>572</v>
      </c>
      <c r="O19" s="655" t="s">
        <v>12</v>
      </c>
      <c r="P19" s="655" t="s">
        <v>574</v>
      </c>
      <c r="Q19" s="654" t="s">
        <v>561</v>
      </c>
      <c r="R19" s="655" t="s">
        <v>12</v>
      </c>
      <c r="S19" s="656" t="s">
        <v>602</v>
      </c>
      <c r="T19" s="655" t="s">
        <v>575</v>
      </c>
      <c r="U19" s="655" t="s">
        <v>12</v>
      </c>
      <c r="V19" s="657" t="s">
        <v>573</v>
      </c>
      <c r="W19" s="658"/>
    </row>
    <row r="20" spans="2:23" ht="15" customHeight="1">
      <c r="B20" s="659">
        <v>3</v>
      </c>
      <c r="C20" s="660" t="s">
        <v>595</v>
      </c>
      <c r="D20" s="661" t="s">
        <v>50</v>
      </c>
      <c r="E20" s="662"/>
      <c r="F20" s="663" t="s">
        <v>12</v>
      </c>
      <c r="G20" s="664"/>
      <c r="H20" s="663"/>
      <c r="I20" s="663" t="s">
        <v>12</v>
      </c>
      <c r="J20" s="663"/>
      <c r="K20" s="662"/>
      <c r="L20" s="663" t="s">
        <v>12</v>
      </c>
      <c r="M20" s="664"/>
      <c r="N20" s="663"/>
      <c r="O20" s="663" t="s">
        <v>12</v>
      </c>
      <c r="P20" s="663"/>
      <c r="Q20" s="662"/>
      <c r="R20" s="663" t="s">
        <v>12</v>
      </c>
      <c r="S20" s="664"/>
      <c r="T20" s="663"/>
      <c r="U20" s="663" t="s">
        <v>12</v>
      </c>
      <c r="V20" s="665"/>
      <c r="W20" s="666"/>
    </row>
    <row r="21" spans="2:23" ht="15" customHeight="1">
      <c r="B21" s="659"/>
      <c r="C21" s="660" t="s">
        <v>596</v>
      </c>
      <c r="D21" s="667" t="s">
        <v>52</v>
      </c>
      <c r="E21" s="736" t="s">
        <v>569</v>
      </c>
      <c r="F21" s="737"/>
      <c r="G21" s="738"/>
      <c r="H21" s="736" t="s">
        <v>577</v>
      </c>
      <c r="I21" s="737"/>
      <c r="J21" s="738"/>
      <c r="K21" s="736" t="s">
        <v>600</v>
      </c>
      <c r="L21" s="737"/>
      <c r="M21" s="738"/>
      <c r="N21" s="736" t="s">
        <v>594</v>
      </c>
      <c r="O21" s="737"/>
      <c r="P21" s="738"/>
      <c r="Q21" s="736" t="s">
        <v>582</v>
      </c>
      <c r="R21" s="737"/>
      <c r="S21" s="738"/>
      <c r="T21" s="736" t="s">
        <v>570</v>
      </c>
      <c r="U21" s="737"/>
      <c r="V21" s="741"/>
      <c r="W21" s="666"/>
    </row>
    <row r="22" spans="2:23" ht="15" customHeight="1" thickBot="1">
      <c r="B22" s="668"/>
      <c r="C22" s="669" t="s">
        <v>16</v>
      </c>
      <c r="D22" s="670" t="s">
        <v>53</v>
      </c>
      <c r="E22" s="720" t="s">
        <v>597</v>
      </c>
      <c r="F22" s="721"/>
      <c r="G22" s="722"/>
      <c r="H22" s="723" t="s">
        <v>567</v>
      </c>
      <c r="I22" s="721"/>
      <c r="J22" s="721"/>
      <c r="K22" s="720" t="s">
        <v>580</v>
      </c>
      <c r="L22" s="721"/>
      <c r="M22" s="722"/>
      <c r="N22" s="723" t="s">
        <v>581</v>
      </c>
      <c r="O22" s="721"/>
      <c r="P22" s="721"/>
      <c r="Q22" s="720" t="s">
        <v>603</v>
      </c>
      <c r="R22" s="721"/>
      <c r="S22" s="722"/>
      <c r="T22" s="723" t="s">
        <v>602</v>
      </c>
      <c r="U22" s="721"/>
      <c r="V22" s="724"/>
      <c r="W22" s="671"/>
    </row>
    <row r="23" spans="2:23" ht="15" customHeight="1" thickTop="1" thickBot="1">
      <c r="B23" s="707" t="s">
        <v>34</v>
      </c>
      <c r="C23" s="648" t="s">
        <v>583</v>
      </c>
      <c r="D23" s="649"/>
      <c r="E23" s="725" t="s">
        <v>584</v>
      </c>
      <c r="F23" s="726"/>
      <c r="G23" s="727"/>
      <c r="H23" s="728" t="s">
        <v>585</v>
      </c>
      <c r="I23" s="726"/>
      <c r="J23" s="729"/>
      <c r="K23" s="725" t="s">
        <v>586</v>
      </c>
      <c r="L23" s="726"/>
      <c r="M23" s="727"/>
      <c r="N23" s="728" t="s">
        <v>587</v>
      </c>
      <c r="O23" s="726"/>
      <c r="P23" s="729"/>
      <c r="Q23" s="725" t="s">
        <v>588</v>
      </c>
      <c r="R23" s="726"/>
      <c r="S23" s="727"/>
      <c r="T23" s="739" t="s">
        <v>589</v>
      </c>
      <c r="U23" s="726"/>
      <c r="V23" s="740"/>
      <c r="W23" s="650" t="s">
        <v>40</v>
      </c>
    </row>
    <row r="24" spans="2:23" ht="15" customHeight="1">
      <c r="B24" s="651"/>
      <c r="C24" s="672" t="s">
        <v>604</v>
      </c>
      <c r="D24" s="673" t="s">
        <v>15</v>
      </c>
      <c r="E24" s="674" t="s">
        <v>563</v>
      </c>
      <c r="F24" s="675" t="s">
        <v>12</v>
      </c>
      <c r="G24" s="676" t="s">
        <v>574</v>
      </c>
      <c r="H24" s="675" t="s">
        <v>591</v>
      </c>
      <c r="I24" s="675" t="s">
        <v>12</v>
      </c>
      <c r="J24" s="675" t="s">
        <v>575</v>
      </c>
      <c r="K24" s="674" t="s">
        <v>573</v>
      </c>
      <c r="L24" s="675" t="s">
        <v>12</v>
      </c>
      <c r="M24" s="676" t="s">
        <v>562</v>
      </c>
      <c r="N24" s="675" t="s">
        <v>577</v>
      </c>
      <c r="O24" s="675" t="s">
        <v>12</v>
      </c>
      <c r="P24" s="675" t="s">
        <v>594</v>
      </c>
      <c r="Q24" s="674" t="s">
        <v>560</v>
      </c>
      <c r="R24" s="675" t="s">
        <v>12</v>
      </c>
      <c r="S24" s="676" t="s">
        <v>576</v>
      </c>
      <c r="T24" s="675" t="s">
        <v>572</v>
      </c>
      <c r="U24" s="675" t="s">
        <v>12</v>
      </c>
      <c r="V24" s="677" t="s">
        <v>602</v>
      </c>
      <c r="W24" s="658"/>
    </row>
    <row r="25" spans="2:23" ht="15" customHeight="1">
      <c r="B25" s="659">
        <v>4</v>
      </c>
      <c r="C25" s="660" t="s">
        <v>595</v>
      </c>
      <c r="D25" s="661" t="s">
        <v>50</v>
      </c>
      <c r="E25" s="662"/>
      <c r="F25" s="663" t="s">
        <v>12</v>
      </c>
      <c r="G25" s="664"/>
      <c r="H25" s="663"/>
      <c r="I25" s="663" t="s">
        <v>12</v>
      </c>
      <c r="J25" s="663"/>
      <c r="K25" s="662"/>
      <c r="L25" s="663" t="s">
        <v>12</v>
      </c>
      <c r="M25" s="664"/>
      <c r="N25" s="663"/>
      <c r="O25" s="663" t="s">
        <v>12</v>
      </c>
      <c r="P25" s="663"/>
      <c r="Q25" s="662"/>
      <c r="R25" s="663" t="s">
        <v>12</v>
      </c>
      <c r="S25" s="664"/>
      <c r="T25" s="663"/>
      <c r="U25" s="663" t="s">
        <v>12</v>
      </c>
      <c r="V25" s="665"/>
      <c r="W25" s="666"/>
    </row>
    <row r="26" spans="2:23" ht="15" customHeight="1">
      <c r="B26" s="659"/>
      <c r="C26" s="660" t="s">
        <v>596</v>
      </c>
      <c r="D26" s="667" t="s">
        <v>52</v>
      </c>
      <c r="E26" s="736" t="s">
        <v>597</v>
      </c>
      <c r="F26" s="737"/>
      <c r="G26" s="738"/>
      <c r="H26" s="736" t="s">
        <v>569</v>
      </c>
      <c r="I26" s="737"/>
      <c r="J26" s="738"/>
      <c r="K26" s="736" t="s">
        <v>577</v>
      </c>
      <c r="L26" s="737"/>
      <c r="M26" s="738"/>
      <c r="N26" s="736" t="s">
        <v>603</v>
      </c>
      <c r="O26" s="737"/>
      <c r="P26" s="738"/>
      <c r="Q26" s="736" t="s">
        <v>600</v>
      </c>
      <c r="R26" s="737"/>
      <c r="S26" s="738"/>
      <c r="T26" s="736" t="s">
        <v>560</v>
      </c>
      <c r="U26" s="737"/>
      <c r="V26" s="741"/>
      <c r="W26" s="666"/>
    </row>
    <row r="27" spans="2:23" ht="15" customHeight="1" thickBot="1">
      <c r="B27" s="668"/>
      <c r="C27" s="669" t="s">
        <v>16</v>
      </c>
      <c r="D27" s="670" t="s">
        <v>53</v>
      </c>
      <c r="E27" s="720" t="s">
        <v>582</v>
      </c>
      <c r="F27" s="721"/>
      <c r="G27" s="722"/>
      <c r="H27" s="723" t="s">
        <v>580</v>
      </c>
      <c r="I27" s="721"/>
      <c r="J27" s="721"/>
      <c r="K27" s="720" t="s">
        <v>594</v>
      </c>
      <c r="L27" s="721"/>
      <c r="M27" s="722"/>
      <c r="N27" s="723" t="s">
        <v>567</v>
      </c>
      <c r="O27" s="721"/>
      <c r="P27" s="721"/>
      <c r="Q27" s="720" t="s">
        <v>602</v>
      </c>
      <c r="R27" s="721"/>
      <c r="S27" s="722"/>
      <c r="T27" s="723" t="s">
        <v>581</v>
      </c>
      <c r="U27" s="721"/>
      <c r="V27" s="724"/>
      <c r="W27" s="671"/>
    </row>
    <row r="28" spans="2:23" ht="15" customHeight="1" thickTop="1" thickBot="1">
      <c r="B28" s="707" t="s">
        <v>34</v>
      </c>
      <c r="C28" s="648" t="s">
        <v>605</v>
      </c>
      <c r="D28" s="649"/>
      <c r="E28" s="725" t="s">
        <v>606</v>
      </c>
      <c r="F28" s="726"/>
      <c r="G28" s="727"/>
      <c r="H28" s="728" t="s">
        <v>607</v>
      </c>
      <c r="I28" s="726"/>
      <c r="J28" s="729"/>
      <c r="K28" s="725" t="s">
        <v>608</v>
      </c>
      <c r="L28" s="726"/>
      <c r="M28" s="727"/>
      <c r="N28" s="728" t="s">
        <v>609</v>
      </c>
      <c r="O28" s="726"/>
      <c r="P28" s="729"/>
      <c r="Q28" s="725"/>
      <c r="R28" s="726"/>
      <c r="S28" s="727"/>
      <c r="T28" s="739"/>
      <c r="U28" s="726"/>
      <c r="V28" s="740"/>
      <c r="W28" s="650" t="s">
        <v>40</v>
      </c>
    </row>
    <row r="29" spans="2:23" ht="15" customHeight="1">
      <c r="B29" s="651"/>
      <c r="C29" s="672" t="s">
        <v>610</v>
      </c>
      <c r="D29" s="673" t="s">
        <v>15</v>
      </c>
      <c r="E29" s="674" t="s">
        <v>560</v>
      </c>
      <c r="F29" s="675" t="s">
        <v>12</v>
      </c>
      <c r="G29" s="676" t="s">
        <v>575</v>
      </c>
      <c r="H29" s="675" t="s">
        <v>593</v>
      </c>
      <c r="I29" s="675" t="s">
        <v>12</v>
      </c>
      <c r="J29" s="675" t="s">
        <v>591</v>
      </c>
      <c r="K29" s="674" t="s">
        <v>574</v>
      </c>
      <c r="L29" s="675" t="s">
        <v>12</v>
      </c>
      <c r="M29" s="676" t="s">
        <v>577</v>
      </c>
      <c r="N29" s="675" t="s">
        <v>573</v>
      </c>
      <c r="O29" s="675" t="s">
        <v>12</v>
      </c>
      <c r="P29" s="675" t="s">
        <v>592</v>
      </c>
      <c r="Q29" s="674"/>
      <c r="R29" s="675"/>
      <c r="S29" s="676"/>
      <c r="T29" s="675"/>
      <c r="U29" s="675"/>
      <c r="V29" s="677"/>
      <c r="W29" s="658"/>
    </row>
    <row r="30" spans="2:23" ht="15" customHeight="1">
      <c r="B30" s="659">
        <v>5</v>
      </c>
      <c r="C30" s="660" t="s">
        <v>611</v>
      </c>
      <c r="D30" s="661" t="s">
        <v>50</v>
      </c>
      <c r="E30" s="662"/>
      <c r="F30" s="663" t="s">
        <v>12</v>
      </c>
      <c r="G30" s="664"/>
      <c r="H30" s="663"/>
      <c r="I30" s="663" t="s">
        <v>12</v>
      </c>
      <c r="J30" s="663"/>
      <c r="K30" s="662"/>
      <c r="L30" s="663" t="s">
        <v>12</v>
      </c>
      <c r="M30" s="664"/>
      <c r="N30" s="663"/>
      <c r="O30" s="663" t="s">
        <v>12</v>
      </c>
      <c r="P30" s="663"/>
      <c r="Q30" s="662"/>
      <c r="R30" s="663"/>
      <c r="S30" s="664"/>
      <c r="T30" s="663"/>
      <c r="U30" s="663"/>
      <c r="V30" s="665"/>
      <c r="W30" s="666"/>
    </row>
    <row r="31" spans="2:23" ht="15" customHeight="1">
      <c r="B31" s="659"/>
      <c r="C31" s="660" t="s">
        <v>596</v>
      </c>
      <c r="D31" s="667" t="s">
        <v>52</v>
      </c>
      <c r="E31" s="736" t="s">
        <v>598</v>
      </c>
      <c r="F31" s="737"/>
      <c r="G31" s="738"/>
      <c r="H31" s="736" t="s">
        <v>560</v>
      </c>
      <c r="I31" s="737"/>
      <c r="J31" s="738"/>
      <c r="K31" s="736" t="s">
        <v>603</v>
      </c>
      <c r="L31" s="737"/>
      <c r="M31" s="738"/>
      <c r="N31" s="736" t="s">
        <v>580</v>
      </c>
      <c r="O31" s="737"/>
      <c r="P31" s="738"/>
      <c r="Q31" s="678"/>
      <c r="R31" s="679"/>
      <c r="S31" s="680"/>
      <c r="T31" s="679"/>
      <c r="U31" s="679"/>
      <c r="V31" s="681"/>
      <c r="W31" s="666"/>
    </row>
    <row r="32" spans="2:23" ht="15" customHeight="1" thickBot="1">
      <c r="B32" s="668"/>
      <c r="C32" s="669" t="s">
        <v>16</v>
      </c>
      <c r="D32" s="670" t="s">
        <v>53</v>
      </c>
      <c r="E32" s="720" t="s">
        <v>597</v>
      </c>
      <c r="F32" s="721"/>
      <c r="G32" s="722"/>
      <c r="H32" s="723" t="s">
        <v>582</v>
      </c>
      <c r="I32" s="721"/>
      <c r="J32" s="721"/>
      <c r="K32" s="720" t="s">
        <v>599</v>
      </c>
      <c r="L32" s="721"/>
      <c r="M32" s="722"/>
      <c r="N32" s="723" t="s">
        <v>577</v>
      </c>
      <c r="O32" s="721"/>
      <c r="P32" s="721"/>
      <c r="Q32" s="720"/>
      <c r="R32" s="721"/>
      <c r="S32" s="722"/>
      <c r="T32" s="723"/>
      <c r="U32" s="721"/>
      <c r="V32" s="724"/>
      <c r="W32" s="671"/>
    </row>
    <row r="33" spans="2:23" ht="15" customHeight="1" thickTop="1" thickBot="1">
      <c r="B33" s="707" t="s">
        <v>34</v>
      </c>
      <c r="C33" s="648" t="s">
        <v>553</v>
      </c>
      <c r="D33" s="649"/>
      <c r="E33" s="725" t="s">
        <v>554</v>
      </c>
      <c r="F33" s="726"/>
      <c r="G33" s="727"/>
      <c r="H33" s="728" t="s">
        <v>555</v>
      </c>
      <c r="I33" s="726"/>
      <c r="J33" s="729"/>
      <c r="K33" s="725" t="s">
        <v>556</v>
      </c>
      <c r="L33" s="726"/>
      <c r="M33" s="727"/>
      <c r="N33" s="728" t="s">
        <v>557</v>
      </c>
      <c r="O33" s="726"/>
      <c r="P33" s="729"/>
      <c r="Q33" s="725" t="s">
        <v>558</v>
      </c>
      <c r="R33" s="726"/>
      <c r="S33" s="727"/>
      <c r="T33" s="739">
        <v>0.58680555555555558</v>
      </c>
      <c r="U33" s="726"/>
      <c r="V33" s="740"/>
      <c r="W33" s="650" t="s">
        <v>40</v>
      </c>
    </row>
    <row r="34" spans="2:23" ht="15" customHeight="1">
      <c r="B34" s="651"/>
      <c r="C34" s="672" t="s">
        <v>612</v>
      </c>
      <c r="D34" s="673" t="s">
        <v>15</v>
      </c>
      <c r="E34" s="674" t="s">
        <v>599</v>
      </c>
      <c r="F34" s="675" t="s">
        <v>12</v>
      </c>
      <c r="G34" s="676" t="s">
        <v>560</v>
      </c>
      <c r="H34" s="675" t="s">
        <v>567</v>
      </c>
      <c r="I34" s="675" t="s">
        <v>12</v>
      </c>
      <c r="J34" s="675" t="s">
        <v>581</v>
      </c>
      <c r="K34" s="674" t="s">
        <v>580</v>
      </c>
      <c r="L34" s="675" t="s">
        <v>12</v>
      </c>
      <c r="M34" s="676" t="s">
        <v>602</v>
      </c>
      <c r="N34" s="675" t="s">
        <v>603</v>
      </c>
      <c r="O34" s="675" t="s">
        <v>12</v>
      </c>
      <c r="P34" s="675" t="s">
        <v>561</v>
      </c>
      <c r="Q34" s="674" t="s">
        <v>569</v>
      </c>
      <c r="R34" s="675" t="s">
        <v>12</v>
      </c>
      <c r="S34" s="676" t="s">
        <v>594</v>
      </c>
      <c r="T34" s="675"/>
      <c r="U34" s="675" t="s">
        <v>12</v>
      </c>
      <c r="V34" s="677"/>
      <c r="W34" s="658"/>
    </row>
    <row r="35" spans="2:23" ht="15" customHeight="1">
      <c r="B35" s="659">
        <v>6</v>
      </c>
      <c r="C35" s="660" t="s">
        <v>613</v>
      </c>
      <c r="D35" s="661" t="s">
        <v>50</v>
      </c>
      <c r="E35" s="662"/>
      <c r="F35" s="663" t="s">
        <v>12</v>
      </c>
      <c r="G35" s="664"/>
      <c r="H35" s="663"/>
      <c r="I35" s="663" t="s">
        <v>12</v>
      </c>
      <c r="J35" s="663"/>
      <c r="K35" s="662"/>
      <c r="L35" s="663" t="s">
        <v>12</v>
      </c>
      <c r="M35" s="664"/>
      <c r="N35" s="663"/>
      <c r="O35" s="663" t="s">
        <v>12</v>
      </c>
      <c r="P35" s="663"/>
      <c r="Q35" s="662"/>
      <c r="R35" s="663" t="s">
        <v>12</v>
      </c>
      <c r="S35" s="664"/>
      <c r="T35" s="663"/>
      <c r="U35" s="663" t="s">
        <v>12</v>
      </c>
      <c r="V35" s="665"/>
      <c r="W35" s="666"/>
    </row>
    <row r="36" spans="2:23" ht="15" customHeight="1">
      <c r="B36" s="659"/>
      <c r="C36" s="660" t="s">
        <v>567</v>
      </c>
      <c r="D36" s="667" t="s">
        <v>52</v>
      </c>
      <c r="E36" s="736" t="s">
        <v>567</v>
      </c>
      <c r="F36" s="737"/>
      <c r="G36" s="738"/>
      <c r="H36" s="736" t="s">
        <v>599</v>
      </c>
      <c r="I36" s="737"/>
      <c r="J36" s="738"/>
      <c r="K36" s="736" t="s">
        <v>603</v>
      </c>
      <c r="L36" s="737"/>
      <c r="M36" s="738"/>
      <c r="N36" s="736" t="s">
        <v>580</v>
      </c>
      <c r="O36" s="737"/>
      <c r="P36" s="738"/>
      <c r="Q36" s="736" t="s">
        <v>561</v>
      </c>
      <c r="R36" s="737"/>
      <c r="S36" s="738"/>
      <c r="T36" s="679"/>
      <c r="U36" s="679"/>
      <c r="V36" s="681"/>
      <c r="W36" s="666"/>
    </row>
    <row r="37" spans="2:23" ht="15" customHeight="1" thickBot="1">
      <c r="B37" s="668"/>
      <c r="C37" s="669" t="s">
        <v>16</v>
      </c>
      <c r="D37" s="670" t="s">
        <v>53</v>
      </c>
      <c r="E37" s="720" t="s">
        <v>581</v>
      </c>
      <c r="F37" s="721"/>
      <c r="G37" s="722"/>
      <c r="H37" s="723" t="s">
        <v>560</v>
      </c>
      <c r="I37" s="721"/>
      <c r="J37" s="721"/>
      <c r="K37" s="720" t="s">
        <v>570</v>
      </c>
      <c r="L37" s="721"/>
      <c r="M37" s="722"/>
      <c r="N37" s="723" t="s">
        <v>602</v>
      </c>
      <c r="O37" s="721"/>
      <c r="P37" s="721"/>
      <c r="Q37" s="720" t="s">
        <v>603</v>
      </c>
      <c r="R37" s="721"/>
      <c r="S37" s="722"/>
      <c r="T37" s="723"/>
      <c r="U37" s="721"/>
      <c r="V37" s="724"/>
      <c r="W37" s="671"/>
    </row>
    <row r="38" spans="2:23" ht="15" customHeight="1" thickTop="1" thickBot="1">
      <c r="B38" s="707" t="s">
        <v>34</v>
      </c>
      <c r="C38" s="648" t="s">
        <v>583</v>
      </c>
      <c r="D38" s="649"/>
      <c r="E38" s="725" t="s">
        <v>584</v>
      </c>
      <c r="F38" s="726"/>
      <c r="G38" s="727"/>
      <c r="H38" s="728" t="s">
        <v>585</v>
      </c>
      <c r="I38" s="726"/>
      <c r="J38" s="729"/>
      <c r="K38" s="725" t="s">
        <v>586</v>
      </c>
      <c r="L38" s="726"/>
      <c r="M38" s="727"/>
      <c r="N38" s="728" t="s">
        <v>587</v>
      </c>
      <c r="O38" s="726"/>
      <c r="P38" s="729"/>
      <c r="Q38" s="725" t="s">
        <v>674</v>
      </c>
      <c r="R38" s="726"/>
      <c r="S38" s="727"/>
      <c r="T38" s="739" t="s">
        <v>675</v>
      </c>
      <c r="U38" s="726"/>
      <c r="V38" s="740"/>
      <c r="W38" s="650" t="s">
        <v>40</v>
      </c>
    </row>
    <row r="39" spans="2:23" ht="15" customHeight="1">
      <c r="B39" s="651"/>
      <c r="C39" s="672" t="s">
        <v>614</v>
      </c>
      <c r="D39" s="673" t="s">
        <v>15</v>
      </c>
      <c r="E39" s="674" t="s">
        <v>576</v>
      </c>
      <c r="F39" s="675" t="s">
        <v>12</v>
      </c>
      <c r="G39" s="676" t="s">
        <v>593</v>
      </c>
      <c r="H39" s="675" t="s">
        <v>560</v>
      </c>
      <c r="I39" s="675" t="s">
        <v>12</v>
      </c>
      <c r="J39" s="675" t="s">
        <v>591</v>
      </c>
      <c r="K39" s="674" t="s">
        <v>561</v>
      </c>
      <c r="L39" s="675" t="s">
        <v>12</v>
      </c>
      <c r="M39" s="676" t="s">
        <v>574</v>
      </c>
      <c r="N39" s="675" t="s">
        <v>575</v>
      </c>
      <c r="O39" s="675" t="s">
        <v>12</v>
      </c>
      <c r="P39" s="675" t="s">
        <v>592</v>
      </c>
      <c r="Q39" s="708" t="s">
        <v>594</v>
      </c>
      <c r="R39" s="655" t="s">
        <v>12</v>
      </c>
      <c r="S39" s="709" t="s">
        <v>602</v>
      </c>
      <c r="T39" s="675" t="s">
        <v>577</v>
      </c>
      <c r="U39" s="675" t="s">
        <v>12</v>
      </c>
      <c r="V39" s="676" t="s">
        <v>563</v>
      </c>
      <c r="W39" s="658"/>
    </row>
    <row r="40" spans="2:23" ht="15" customHeight="1">
      <c r="B40" s="659">
        <v>7</v>
      </c>
      <c r="C40" s="660" t="s">
        <v>595</v>
      </c>
      <c r="D40" s="661" t="s">
        <v>50</v>
      </c>
      <c r="E40" s="662"/>
      <c r="F40" s="663" t="s">
        <v>12</v>
      </c>
      <c r="G40" s="664"/>
      <c r="H40" s="663"/>
      <c r="I40" s="663" t="s">
        <v>12</v>
      </c>
      <c r="J40" s="663"/>
      <c r="K40" s="662"/>
      <c r="L40" s="663" t="s">
        <v>12</v>
      </c>
      <c r="M40" s="664"/>
      <c r="N40" s="663"/>
      <c r="O40" s="663" t="s">
        <v>12</v>
      </c>
      <c r="P40" s="663"/>
      <c r="Q40" s="710"/>
      <c r="R40" s="663" t="s">
        <v>12</v>
      </c>
      <c r="S40" s="711"/>
      <c r="T40" s="663"/>
      <c r="U40" s="663" t="s">
        <v>12</v>
      </c>
      <c r="V40" s="664"/>
      <c r="W40" s="666"/>
    </row>
    <row r="41" spans="2:23" ht="15" customHeight="1">
      <c r="B41" s="659"/>
      <c r="C41" s="660" t="s">
        <v>596</v>
      </c>
      <c r="D41" s="667" t="s">
        <v>52</v>
      </c>
      <c r="E41" s="736" t="s">
        <v>560</v>
      </c>
      <c r="F41" s="737"/>
      <c r="G41" s="738"/>
      <c r="H41" s="736" t="s">
        <v>581</v>
      </c>
      <c r="I41" s="737"/>
      <c r="J41" s="738"/>
      <c r="K41" s="736" t="s">
        <v>582</v>
      </c>
      <c r="L41" s="737"/>
      <c r="M41" s="738"/>
      <c r="N41" s="736" t="s">
        <v>570</v>
      </c>
      <c r="O41" s="737"/>
      <c r="P41" s="737"/>
      <c r="Q41" s="747" t="s">
        <v>577</v>
      </c>
      <c r="R41" s="737"/>
      <c r="S41" s="748"/>
      <c r="T41" s="737" t="s">
        <v>594</v>
      </c>
      <c r="U41" s="737"/>
      <c r="V41" s="738"/>
      <c r="W41" s="666"/>
    </row>
    <row r="42" spans="2:23" ht="15" customHeight="1" thickBot="1">
      <c r="B42" s="668"/>
      <c r="C42" s="669" t="s">
        <v>16</v>
      </c>
      <c r="D42" s="670" t="s">
        <v>53</v>
      </c>
      <c r="E42" s="720" t="s">
        <v>597</v>
      </c>
      <c r="F42" s="721"/>
      <c r="G42" s="722"/>
      <c r="H42" s="723" t="s">
        <v>598</v>
      </c>
      <c r="I42" s="721"/>
      <c r="J42" s="721"/>
      <c r="K42" s="720" t="s">
        <v>599</v>
      </c>
      <c r="L42" s="721"/>
      <c r="M42" s="722"/>
      <c r="N42" s="723" t="s">
        <v>580</v>
      </c>
      <c r="O42" s="721"/>
      <c r="P42" s="721"/>
      <c r="Q42" s="745" t="s">
        <v>569</v>
      </c>
      <c r="R42" s="723"/>
      <c r="S42" s="746"/>
      <c r="T42" s="723" t="s">
        <v>602</v>
      </c>
      <c r="U42" s="721"/>
      <c r="V42" s="722"/>
      <c r="W42" s="671"/>
    </row>
    <row r="43" spans="2:23" ht="15" customHeight="1" thickTop="1" thickBot="1">
      <c r="B43" s="707" t="s">
        <v>34</v>
      </c>
      <c r="C43" s="648" t="s">
        <v>615</v>
      </c>
      <c r="D43" s="649"/>
      <c r="E43" s="725" t="s">
        <v>616</v>
      </c>
      <c r="F43" s="726"/>
      <c r="G43" s="727"/>
      <c r="H43" s="728" t="s">
        <v>617</v>
      </c>
      <c r="I43" s="726"/>
      <c r="J43" s="729"/>
      <c r="K43" s="725" t="s">
        <v>618</v>
      </c>
      <c r="L43" s="726"/>
      <c r="M43" s="727"/>
      <c r="N43" s="728" t="s">
        <v>619</v>
      </c>
      <c r="O43" s="726"/>
      <c r="P43" s="729"/>
      <c r="Q43" s="725"/>
      <c r="R43" s="726"/>
      <c r="S43" s="727"/>
      <c r="T43" s="742"/>
      <c r="U43" s="743"/>
      <c r="V43" s="744"/>
      <c r="W43" s="650" t="s">
        <v>40</v>
      </c>
    </row>
    <row r="44" spans="2:23" ht="15" customHeight="1">
      <c r="B44" s="651"/>
      <c r="C44" s="672" t="s">
        <v>620</v>
      </c>
      <c r="D44" s="673" t="s">
        <v>15</v>
      </c>
      <c r="E44" s="674" t="s">
        <v>572</v>
      </c>
      <c r="F44" s="675" t="s">
        <v>12</v>
      </c>
      <c r="G44" s="676" t="s">
        <v>563</v>
      </c>
      <c r="H44" s="675" t="s">
        <v>562</v>
      </c>
      <c r="I44" s="675" t="s">
        <v>12</v>
      </c>
      <c r="J44" s="675" t="s">
        <v>591</v>
      </c>
      <c r="K44" s="674" t="s">
        <v>592</v>
      </c>
      <c r="L44" s="675" t="s">
        <v>12</v>
      </c>
      <c r="M44" s="676" t="s">
        <v>602</v>
      </c>
      <c r="N44" s="675" t="s">
        <v>573</v>
      </c>
      <c r="O44" s="675" t="s">
        <v>12</v>
      </c>
      <c r="P44" s="675" t="s">
        <v>593</v>
      </c>
      <c r="Q44" s="674"/>
      <c r="R44" s="675"/>
      <c r="S44" s="676"/>
      <c r="T44" s="675"/>
      <c r="U44" s="675"/>
      <c r="V44" s="677"/>
      <c r="W44" s="658"/>
    </row>
    <row r="45" spans="2:23" ht="15" customHeight="1">
      <c r="B45" s="659">
        <v>8</v>
      </c>
      <c r="C45" s="660" t="s">
        <v>595</v>
      </c>
      <c r="D45" s="661" t="s">
        <v>50</v>
      </c>
      <c r="E45" s="662"/>
      <c r="F45" s="663" t="s">
        <v>12</v>
      </c>
      <c r="G45" s="664"/>
      <c r="H45" s="663"/>
      <c r="I45" s="663" t="s">
        <v>12</v>
      </c>
      <c r="J45" s="663"/>
      <c r="K45" s="662"/>
      <c r="L45" s="663" t="s">
        <v>12</v>
      </c>
      <c r="M45" s="664"/>
      <c r="N45" s="663"/>
      <c r="O45" s="663" t="s">
        <v>12</v>
      </c>
      <c r="P45" s="663"/>
      <c r="Q45" s="662"/>
      <c r="R45" s="663"/>
      <c r="S45" s="664"/>
      <c r="T45" s="663"/>
      <c r="U45" s="663"/>
      <c r="V45" s="665"/>
      <c r="W45" s="666"/>
    </row>
    <row r="46" spans="2:23" ht="15" customHeight="1">
      <c r="B46" s="659"/>
      <c r="C46" s="660" t="s">
        <v>596</v>
      </c>
      <c r="D46" s="667" t="s">
        <v>52</v>
      </c>
      <c r="E46" s="736" t="s">
        <v>567</v>
      </c>
      <c r="F46" s="737"/>
      <c r="G46" s="738"/>
      <c r="H46" s="736" t="s">
        <v>600</v>
      </c>
      <c r="I46" s="737"/>
      <c r="J46" s="738"/>
      <c r="K46" s="736" t="s">
        <v>603</v>
      </c>
      <c r="L46" s="737"/>
      <c r="M46" s="738"/>
      <c r="N46" s="736" t="s">
        <v>599</v>
      </c>
      <c r="O46" s="737"/>
      <c r="P46" s="738"/>
      <c r="Q46" s="678"/>
      <c r="R46" s="679"/>
      <c r="S46" s="680"/>
      <c r="T46" s="679"/>
      <c r="U46" s="679"/>
      <c r="V46" s="681"/>
      <c r="W46" s="666"/>
    </row>
    <row r="47" spans="2:23" ht="15" customHeight="1" thickBot="1">
      <c r="B47" s="668"/>
      <c r="C47" s="669" t="s">
        <v>16</v>
      </c>
      <c r="D47" s="682" t="s">
        <v>53</v>
      </c>
      <c r="E47" s="720" t="s">
        <v>597</v>
      </c>
      <c r="F47" s="721"/>
      <c r="G47" s="722"/>
      <c r="H47" s="723" t="s">
        <v>569</v>
      </c>
      <c r="I47" s="721"/>
      <c r="J47" s="721"/>
      <c r="K47" s="720" t="s">
        <v>598</v>
      </c>
      <c r="L47" s="721"/>
      <c r="M47" s="722"/>
      <c r="N47" s="723" t="s">
        <v>602</v>
      </c>
      <c r="O47" s="721"/>
      <c r="P47" s="721"/>
      <c r="Q47" s="720"/>
      <c r="R47" s="721"/>
      <c r="S47" s="722"/>
      <c r="T47" s="723"/>
      <c r="U47" s="721"/>
      <c r="V47" s="724"/>
      <c r="W47" s="671"/>
    </row>
    <row r="48" spans="2:23" ht="15" customHeight="1" thickTop="1" thickBot="1">
      <c r="B48" s="707" t="s">
        <v>34</v>
      </c>
      <c r="C48" s="648" t="s">
        <v>605</v>
      </c>
      <c r="D48" s="649"/>
      <c r="E48" s="725" t="s">
        <v>606</v>
      </c>
      <c r="F48" s="726"/>
      <c r="G48" s="727"/>
      <c r="H48" s="728" t="s">
        <v>607</v>
      </c>
      <c r="I48" s="726"/>
      <c r="J48" s="729"/>
      <c r="K48" s="725" t="s">
        <v>608</v>
      </c>
      <c r="L48" s="726"/>
      <c r="M48" s="727"/>
      <c r="N48" s="728" t="s">
        <v>609</v>
      </c>
      <c r="O48" s="726"/>
      <c r="P48" s="729"/>
      <c r="Q48" s="725"/>
      <c r="R48" s="726"/>
      <c r="S48" s="727"/>
      <c r="T48" s="739"/>
      <c r="U48" s="726"/>
      <c r="V48" s="740"/>
      <c r="W48" s="650" t="s">
        <v>40</v>
      </c>
    </row>
    <row r="49" spans="2:23" ht="15" customHeight="1">
      <c r="B49" s="651"/>
      <c r="C49" s="672" t="s">
        <v>621</v>
      </c>
      <c r="D49" s="673" t="s">
        <v>15</v>
      </c>
      <c r="E49" s="674" t="s">
        <v>574</v>
      </c>
      <c r="F49" s="675" t="s">
        <v>12</v>
      </c>
      <c r="G49" s="676" t="s">
        <v>560</v>
      </c>
      <c r="H49" s="675" t="s">
        <v>591</v>
      </c>
      <c r="I49" s="675" t="s">
        <v>12</v>
      </c>
      <c r="J49" s="675" t="s">
        <v>572</v>
      </c>
      <c r="K49" s="674" t="s">
        <v>592</v>
      </c>
      <c r="L49" s="675" t="s">
        <v>12</v>
      </c>
      <c r="M49" s="676" t="s">
        <v>593</v>
      </c>
      <c r="N49" s="675" t="s">
        <v>602</v>
      </c>
      <c r="O49" s="675" t="s">
        <v>12</v>
      </c>
      <c r="P49" s="675" t="s">
        <v>562</v>
      </c>
      <c r="Q49" s="674"/>
      <c r="R49" s="675"/>
      <c r="S49" s="676"/>
      <c r="T49" s="675"/>
      <c r="U49" s="675"/>
      <c r="V49" s="677"/>
      <c r="W49" s="658"/>
    </row>
    <row r="50" spans="2:23" ht="15" customHeight="1">
      <c r="B50" s="659">
        <v>9</v>
      </c>
      <c r="C50" s="660" t="s">
        <v>611</v>
      </c>
      <c r="D50" s="661" t="s">
        <v>50</v>
      </c>
      <c r="E50" s="662"/>
      <c r="F50" s="663" t="s">
        <v>12</v>
      </c>
      <c r="G50" s="664"/>
      <c r="H50" s="663"/>
      <c r="I50" s="663" t="s">
        <v>12</v>
      </c>
      <c r="J50" s="663"/>
      <c r="K50" s="662"/>
      <c r="L50" s="663" t="s">
        <v>12</v>
      </c>
      <c r="M50" s="664"/>
      <c r="N50" s="663"/>
      <c r="O50" s="663" t="s">
        <v>12</v>
      </c>
      <c r="P50" s="663"/>
      <c r="Q50" s="662"/>
      <c r="R50" s="663"/>
      <c r="S50" s="664"/>
      <c r="T50" s="663"/>
      <c r="U50" s="663"/>
      <c r="V50" s="665"/>
      <c r="W50" s="666"/>
    </row>
    <row r="51" spans="2:23" ht="15" customHeight="1">
      <c r="B51" s="659"/>
      <c r="C51" s="660" t="s">
        <v>596</v>
      </c>
      <c r="D51" s="667" t="s">
        <v>52</v>
      </c>
      <c r="E51" s="736" t="s">
        <v>597</v>
      </c>
      <c r="F51" s="737"/>
      <c r="G51" s="738"/>
      <c r="H51" s="736" t="s">
        <v>580</v>
      </c>
      <c r="I51" s="737"/>
      <c r="J51" s="738"/>
      <c r="K51" s="736" t="s">
        <v>602</v>
      </c>
      <c r="L51" s="737"/>
      <c r="M51" s="738"/>
      <c r="N51" s="736" t="s">
        <v>599</v>
      </c>
      <c r="O51" s="737"/>
      <c r="P51" s="738"/>
      <c r="Q51" s="678"/>
      <c r="R51" s="679"/>
      <c r="S51" s="680"/>
      <c r="T51" s="679"/>
      <c r="U51" s="679"/>
      <c r="V51" s="681"/>
      <c r="W51" s="666"/>
    </row>
    <row r="52" spans="2:23" ht="15" customHeight="1" thickBot="1">
      <c r="B52" s="668"/>
      <c r="C52" s="669" t="s">
        <v>16</v>
      </c>
      <c r="D52" s="670" t="s">
        <v>53</v>
      </c>
      <c r="E52" s="720" t="s">
        <v>600</v>
      </c>
      <c r="F52" s="721"/>
      <c r="G52" s="722"/>
      <c r="H52" s="723" t="s">
        <v>560</v>
      </c>
      <c r="I52" s="721"/>
      <c r="J52" s="721"/>
      <c r="K52" s="720" t="s">
        <v>567</v>
      </c>
      <c r="L52" s="721"/>
      <c r="M52" s="722"/>
      <c r="N52" s="723" t="s">
        <v>598</v>
      </c>
      <c r="O52" s="721"/>
      <c r="P52" s="721"/>
      <c r="Q52" s="720"/>
      <c r="R52" s="721"/>
      <c r="S52" s="722"/>
      <c r="T52" s="723"/>
      <c r="U52" s="721"/>
      <c r="V52" s="724"/>
      <c r="W52" s="671"/>
    </row>
    <row r="53" spans="2:23" ht="15" customHeight="1" thickTop="1" thickBot="1">
      <c r="B53" s="707" t="s">
        <v>34</v>
      </c>
      <c r="C53" s="648" t="s">
        <v>553</v>
      </c>
      <c r="D53" s="649"/>
      <c r="E53" s="725" t="s">
        <v>554</v>
      </c>
      <c r="F53" s="726"/>
      <c r="G53" s="727"/>
      <c r="H53" s="728" t="s">
        <v>555</v>
      </c>
      <c r="I53" s="726"/>
      <c r="J53" s="729"/>
      <c r="K53" s="725" t="s">
        <v>556</v>
      </c>
      <c r="L53" s="726"/>
      <c r="M53" s="727"/>
      <c r="N53" s="728" t="s">
        <v>557</v>
      </c>
      <c r="O53" s="726"/>
      <c r="P53" s="729"/>
      <c r="Q53" s="725" t="s">
        <v>558</v>
      </c>
      <c r="R53" s="726"/>
      <c r="S53" s="727"/>
      <c r="T53" s="739"/>
      <c r="U53" s="726"/>
      <c r="V53" s="740"/>
      <c r="W53" s="650" t="s">
        <v>40</v>
      </c>
    </row>
    <row r="54" spans="2:23" ht="15" customHeight="1">
      <c r="B54" s="651"/>
      <c r="C54" s="672" t="s">
        <v>622</v>
      </c>
      <c r="D54" s="673" t="s">
        <v>15</v>
      </c>
      <c r="E54" s="674" t="s">
        <v>561</v>
      </c>
      <c r="F54" s="675" t="s">
        <v>12</v>
      </c>
      <c r="G54" s="676" t="s">
        <v>576</v>
      </c>
      <c r="H54" s="675" t="s">
        <v>575</v>
      </c>
      <c r="I54" s="675" t="s">
        <v>12</v>
      </c>
      <c r="J54" s="675" t="s">
        <v>562</v>
      </c>
      <c r="K54" s="674" t="s">
        <v>577</v>
      </c>
      <c r="L54" s="675" t="s">
        <v>12</v>
      </c>
      <c r="M54" s="676" t="s">
        <v>573</v>
      </c>
      <c r="N54" s="675" t="s">
        <v>593</v>
      </c>
      <c r="O54" s="675" t="s">
        <v>12</v>
      </c>
      <c r="P54" s="675" t="s">
        <v>563</v>
      </c>
      <c r="Q54" s="674" t="s">
        <v>594</v>
      </c>
      <c r="R54" s="675" t="s">
        <v>12</v>
      </c>
      <c r="S54" s="676" t="s">
        <v>592</v>
      </c>
      <c r="T54" s="675"/>
      <c r="U54" s="675" t="s">
        <v>12</v>
      </c>
      <c r="V54" s="677"/>
      <c r="W54" s="658"/>
    </row>
    <row r="55" spans="2:23" ht="15" customHeight="1">
      <c r="B55" s="659">
        <v>10</v>
      </c>
      <c r="C55" s="660" t="s">
        <v>613</v>
      </c>
      <c r="D55" s="661" t="s">
        <v>50</v>
      </c>
      <c r="E55" s="662"/>
      <c r="F55" s="663" t="s">
        <v>623</v>
      </c>
      <c r="G55" s="664"/>
      <c r="H55" s="663"/>
      <c r="I55" s="663" t="s">
        <v>12</v>
      </c>
      <c r="J55" s="663"/>
      <c r="K55" s="662"/>
      <c r="L55" s="663" t="s">
        <v>12</v>
      </c>
      <c r="M55" s="664"/>
      <c r="N55" s="663"/>
      <c r="O55" s="663" t="s">
        <v>12</v>
      </c>
      <c r="P55" s="663"/>
      <c r="Q55" s="662"/>
      <c r="R55" s="663" t="s">
        <v>12</v>
      </c>
      <c r="S55" s="664"/>
      <c r="T55" s="663"/>
      <c r="U55" s="663" t="s">
        <v>12</v>
      </c>
      <c r="V55" s="665"/>
      <c r="W55" s="666"/>
    </row>
    <row r="56" spans="2:23" ht="15" customHeight="1">
      <c r="B56" s="659"/>
      <c r="C56" s="660" t="s">
        <v>566</v>
      </c>
      <c r="D56" s="667" t="s">
        <v>52</v>
      </c>
      <c r="E56" s="736" t="s">
        <v>582</v>
      </c>
      <c r="F56" s="737"/>
      <c r="G56" s="738"/>
      <c r="H56" s="736" t="s">
        <v>570</v>
      </c>
      <c r="I56" s="737"/>
      <c r="J56" s="738"/>
      <c r="K56" s="736" t="s">
        <v>598</v>
      </c>
      <c r="L56" s="737"/>
      <c r="M56" s="738"/>
      <c r="N56" s="736" t="s">
        <v>577</v>
      </c>
      <c r="O56" s="737"/>
      <c r="P56" s="738"/>
      <c r="Q56" s="736" t="s">
        <v>569</v>
      </c>
      <c r="R56" s="737"/>
      <c r="S56" s="738"/>
      <c r="T56" s="679"/>
      <c r="U56" s="679"/>
      <c r="V56" s="681"/>
      <c r="W56" s="666"/>
    </row>
    <row r="57" spans="2:23" ht="13.5" customHeight="1" thickBot="1">
      <c r="B57" s="668"/>
      <c r="C57" s="669" t="s">
        <v>16</v>
      </c>
      <c r="D57" s="670" t="s">
        <v>53</v>
      </c>
      <c r="E57" s="720" t="s">
        <v>567</v>
      </c>
      <c r="F57" s="721"/>
      <c r="G57" s="722"/>
      <c r="H57" s="723" t="s">
        <v>581</v>
      </c>
      <c r="I57" s="721"/>
      <c r="J57" s="721"/>
      <c r="K57" s="720" t="s">
        <v>569</v>
      </c>
      <c r="L57" s="721"/>
      <c r="M57" s="722"/>
      <c r="N57" s="723" t="s">
        <v>603</v>
      </c>
      <c r="O57" s="721"/>
      <c r="P57" s="721"/>
      <c r="Q57" s="720" t="s">
        <v>598</v>
      </c>
      <c r="R57" s="721"/>
      <c r="S57" s="722"/>
      <c r="T57" s="723"/>
      <c r="U57" s="721"/>
      <c r="V57" s="724"/>
      <c r="W57" s="671"/>
    </row>
    <row r="58" spans="2:23" ht="13.5" customHeight="1" thickTop="1" thickBot="1">
      <c r="B58" s="707" t="s">
        <v>34</v>
      </c>
      <c r="C58" s="648" t="s">
        <v>624</v>
      </c>
      <c r="D58" s="649"/>
      <c r="E58" s="725" t="s">
        <v>625</v>
      </c>
      <c r="F58" s="726"/>
      <c r="G58" s="727"/>
      <c r="H58" s="728" t="s">
        <v>626</v>
      </c>
      <c r="I58" s="726"/>
      <c r="J58" s="729"/>
      <c r="K58" s="725" t="s">
        <v>627</v>
      </c>
      <c r="L58" s="726"/>
      <c r="M58" s="727"/>
      <c r="N58" s="728" t="s">
        <v>628</v>
      </c>
      <c r="O58" s="726"/>
      <c r="P58" s="729"/>
      <c r="Q58" s="725"/>
      <c r="R58" s="726"/>
      <c r="S58" s="727"/>
      <c r="T58" s="739"/>
      <c r="U58" s="726"/>
      <c r="V58" s="740"/>
      <c r="W58" s="650" t="s">
        <v>40</v>
      </c>
    </row>
    <row r="59" spans="2:23" ht="13.5" customHeight="1">
      <c r="B59" s="651"/>
      <c r="C59" s="672" t="s">
        <v>629</v>
      </c>
      <c r="D59" s="673" t="s">
        <v>15</v>
      </c>
      <c r="E59" s="674" t="s">
        <v>594</v>
      </c>
      <c r="F59" s="675" t="s">
        <v>12</v>
      </c>
      <c r="G59" s="676" t="s">
        <v>575</v>
      </c>
      <c r="H59" s="675" t="s">
        <v>591</v>
      </c>
      <c r="I59" s="675" t="s">
        <v>12</v>
      </c>
      <c r="J59" s="675" t="s">
        <v>576</v>
      </c>
      <c r="K59" s="674" t="s">
        <v>593</v>
      </c>
      <c r="L59" s="675" t="s">
        <v>12</v>
      </c>
      <c r="M59" s="676" t="s">
        <v>572</v>
      </c>
      <c r="N59" s="675" t="s">
        <v>562</v>
      </c>
      <c r="O59" s="675" t="s">
        <v>12</v>
      </c>
      <c r="P59" s="675" t="s">
        <v>561</v>
      </c>
      <c r="Q59" s="674"/>
      <c r="R59" s="675"/>
      <c r="S59" s="676"/>
      <c r="T59" s="675"/>
      <c r="U59" s="675"/>
      <c r="V59" s="677"/>
      <c r="W59" s="658"/>
    </row>
    <row r="60" spans="2:23" ht="13.5" customHeight="1">
      <c r="B60" s="659">
        <v>11</v>
      </c>
      <c r="C60" s="660" t="s">
        <v>595</v>
      </c>
      <c r="D60" s="661" t="s">
        <v>50</v>
      </c>
      <c r="E60" s="662"/>
      <c r="F60" s="663" t="s">
        <v>12</v>
      </c>
      <c r="G60" s="664"/>
      <c r="H60" s="663"/>
      <c r="I60" s="663" t="s">
        <v>12</v>
      </c>
      <c r="J60" s="663"/>
      <c r="K60" s="662"/>
      <c r="L60" s="663" t="s">
        <v>12</v>
      </c>
      <c r="M60" s="664"/>
      <c r="N60" s="663"/>
      <c r="O60" s="663" t="s">
        <v>12</v>
      </c>
      <c r="P60" s="663"/>
      <c r="Q60" s="662"/>
      <c r="R60" s="663"/>
      <c r="S60" s="664"/>
      <c r="T60" s="663"/>
      <c r="U60" s="663"/>
      <c r="V60" s="665"/>
      <c r="W60" s="666"/>
    </row>
    <row r="61" spans="2:23" ht="13.5" customHeight="1">
      <c r="B61" s="659"/>
      <c r="C61" s="660" t="s">
        <v>596</v>
      </c>
      <c r="D61" s="667" t="s">
        <v>52</v>
      </c>
      <c r="E61" s="736" t="s">
        <v>597</v>
      </c>
      <c r="F61" s="737"/>
      <c r="G61" s="738"/>
      <c r="H61" s="736" t="s">
        <v>594</v>
      </c>
      <c r="I61" s="737"/>
      <c r="J61" s="738"/>
      <c r="K61" s="736" t="s">
        <v>567</v>
      </c>
      <c r="L61" s="737"/>
      <c r="M61" s="738"/>
      <c r="N61" s="736" t="s">
        <v>598</v>
      </c>
      <c r="O61" s="737"/>
      <c r="P61" s="738"/>
      <c r="Q61" s="678"/>
      <c r="R61" s="679"/>
      <c r="S61" s="680"/>
      <c r="T61" s="679"/>
      <c r="U61" s="679"/>
      <c r="V61" s="681"/>
      <c r="W61" s="666"/>
    </row>
    <row r="62" spans="2:23" ht="13.5" customHeight="1" thickBot="1">
      <c r="B62" s="668"/>
      <c r="C62" s="669" t="s">
        <v>16</v>
      </c>
      <c r="D62" s="670" t="s">
        <v>53</v>
      </c>
      <c r="E62" s="720" t="s">
        <v>581</v>
      </c>
      <c r="F62" s="721"/>
      <c r="G62" s="722"/>
      <c r="H62" s="723" t="s">
        <v>582</v>
      </c>
      <c r="I62" s="721"/>
      <c r="J62" s="721"/>
      <c r="K62" s="720" t="s">
        <v>570</v>
      </c>
      <c r="L62" s="721"/>
      <c r="M62" s="722"/>
      <c r="N62" s="723" t="s">
        <v>600</v>
      </c>
      <c r="O62" s="721"/>
      <c r="P62" s="721"/>
      <c r="Q62" s="720"/>
      <c r="R62" s="721"/>
      <c r="S62" s="722"/>
      <c r="T62" s="723"/>
      <c r="U62" s="721"/>
      <c r="V62" s="724"/>
      <c r="W62" s="671"/>
    </row>
    <row r="63" spans="2:23" ht="13.5" customHeight="1" thickTop="1" thickBot="1">
      <c r="B63" s="707" t="s">
        <v>34</v>
      </c>
      <c r="C63" s="648" t="s">
        <v>553</v>
      </c>
      <c r="D63" s="649"/>
      <c r="E63" s="725" t="s">
        <v>554</v>
      </c>
      <c r="F63" s="726"/>
      <c r="G63" s="727"/>
      <c r="H63" s="728" t="s">
        <v>555</v>
      </c>
      <c r="I63" s="726"/>
      <c r="J63" s="729"/>
      <c r="K63" s="725" t="s">
        <v>556</v>
      </c>
      <c r="L63" s="726"/>
      <c r="M63" s="727"/>
      <c r="N63" s="728" t="s">
        <v>557</v>
      </c>
      <c r="O63" s="726"/>
      <c r="P63" s="729"/>
      <c r="Q63" s="725" t="s">
        <v>558</v>
      </c>
      <c r="R63" s="726"/>
      <c r="S63" s="727"/>
      <c r="T63" s="717" t="s">
        <v>630</v>
      </c>
      <c r="U63" s="715"/>
      <c r="V63" s="719"/>
      <c r="W63" s="650" t="s">
        <v>40</v>
      </c>
    </row>
    <row r="64" spans="2:23" ht="13.5" customHeight="1">
      <c r="B64" s="651"/>
      <c r="C64" s="672" t="s">
        <v>631</v>
      </c>
      <c r="D64" s="673" t="s">
        <v>15</v>
      </c>
      <c r="E64" s="674" t="s">
        <v>602</v>
      </c>
      <c r="F64" s="675" t="s">
        <v>12</v>
      </c>
      <c r="G64" s="676" t="s">
        <v>577</v>
      </c>
      <c r="H64" s="675" t="s">
        <v>593</v>
      </c>
      <c r="I64" s="675" t="s">
        <v>12</v>
      </c>
      <c r="J64" s="675" t="s">
        <v>574</v>
      </c>
      <c r="K64" s="674" t="s">
        <v>576</v>
      </c>
      <c r="L64" s="675" t="s">
        <v>12</v>
      </c>
      <c r="M64" s="676" t="s">
        <v>573</v>
      </c>
      <c r="N64" s="675" t="s">
        <v>572</v>
      </c>
      <c r="O64" s="675" t="s">
        <v>12</v>
      </c>
      <c r="P64" s="675" t="s">
        <v>560</v>
      </c>
      <c r="Q64" s="674" t="s">
        <v>562</v>
      </c>
      <c r="R64" s="675" t="s">
        <v>12</v>
      </c>
      <c r="S64" s="676" t="s">
        <v>594</v>
      </c>
      <c r="T64" s="675" t="s">
        <v>592</v>
      </c>
      <c r="U64" s="675" t="s">
        <v>12</v>
      </c>
      <c r="V64" s="677" t="s">
        <v>561</v>
      </c>
      <c r="W64" s="658"/>
    </row>
    <row r="65" spans="2:23" ht="13.5" customHeight="1">
      <c r="B65" s="659">
        <v>12</v>
      </c>
      <c r="C65" s="660" t="s">
        <v>632</v>
      </c>
      <c r="D65" s="661" t="s">
        <v>50</v>
      </c>
      <c r="E65" s="662"/>
      <c r="F65" s="663" t="s">
        <v>12</v>
      </c>
      <c r="G65" s="664"/>
      <c r="H65" s="663"/>
      <c r="I65" s="663" t="s">
        <v>12</v>
      </c>
      <c r="J65" s="663"/>
      <c r="K65" s="662"/>
      <c r="L65" s="663" t="s">
        <v>12</v>
      </c>
      <c r="M65" s="664"/>
      <c r="N65" s="663"/>
      <c r="O65" s="663" t="s">
        <v>12</v>
      </c>
      <c r="P65" s="663"/>
      <c r="Q65" s="662"/>
      <c r="R65" s="663" t="s">
        <v>12</v>
      </c>
      <c r="S65" s="664"/>
      <c r="T65" s="663"/>
      <c r="U65" s="663" t="s">
        <v>12</v>
      </c>
      <c r="V65" s="665"/>
      <c r="W65" s="666"/>
    </row>
    <row r="66" spans="2:23" ht="13.5" customHeight="1">
      <c r="B66" s="659"/>
      <c r="C66" s="660" t="s">
        <v>633</v>
      </c>
      <c r="D66" s="667" t="s">
        <v>52</v>
      </c>
      <c r="E66" s="736" t="s">
        <v>598</v>
      </c>
      <c r="F66" s="737"/>
      <c r="G66" s="738"/>
      <c r="H66" s="736" t="s">
        <v>602</v>
      </c>
      <c r="I66" s="737"/>
      <c r="J66" s="738"/>
      <c r="K66" s="736" t="s">
        <v>600</v>
      </c>
      <c r="L66" s="737"/>
      <c r="M66" s="738"/>
      <c r="N66" s="736" t="s">
        <v>581</v>
      </c>
      <c r="O66" s="737"/>
      <c r="P66" s="738"/>
      <c r="Q66" s="736" t="s">
        <v>599</v>
      </c>
      <c r="R66" s="737"/>
      <c r="S66" s="738"/>
      <c r="T66" s="736" t="s">
        <v>567</v>
      </c>
      <c r="U66" s="737"/>
      <c r="V66" s="741"/>
      <c r="W66" s="666"/>
    </row>
    <row r="67" spans="2:23" ht="13.5" customHeight="1" thickBot="1">
      <c r="B67" s="668"/>
      <c r="C67" s="669" t="s">
        <v>16</v>
      </c>
      <c r="D67" s="670" t="s">
        <v>53</v>
      </c>
      <c r="E67" s="720" t="s">
        <v>580</v>
      </c>
      <c r="F67" s="721"/>
      <c r="G67" s="722"/>
      <c r="H67" s="723" t="s">
        <v>577</v>
      </c>
      <c r="I67" s="721"/>
      <c r="J67" s="721"/>
      <c r="K67" s="720" t="s">
        <v>560</v>
      </c>
      <c r="L67" s="721"/>
      <c r="M67" s="722"/>
      <c r="N67" s="723" t="s">
        <v>603</v>
      </c>
      <c r="O67" s="721"/>
      <c r="P67" s="721"/>
      <c r="Q67" s="720" t="s">
        <v>570</v>
      </c>
      <c r="R67" s="721"/>
      <c r="S67" s="722"/>
      <c r="T67" s="723" t="s">
        <v>594</v>
      </c>
      <c r="U67" s="721"/>
      <c r="V67" s="724"/>
      <c r="W67" s="671"/>
    </row>
    <row r="68" spans="2:23" ht="13.5" customHeight="1" thickTop="1" thickBot="1">
      <c r="B68" s="707" t="s">
        <v>34</v>
      </c>
      <c r="C68" s="648" t="s">
        <v>634</v>
      </c>
      <c r="D68" s="649"/>
      <c r="E68" s="725" t="s">
        <v>606</v>
      </c>
      <c r="F68" s="726"/>
      <c r="G68" s="727"/>
      <c r="H68" s="728" t="s">
        <v>607</v>
      </c>
      <c r="I68" s="726"/>
      <c r="J68" s="729"/>
      <c r="K68" s="725" t="s">
        <v>608</v>
      </c>
      <c r="L68" s="726"/>
      <c r="M68" s="727"/>
      <c r="N68" s="728" t="s">
        <v>609</v>
      </c>
      <c r="O68" s="726"/>
      <c r="P68" s="729"/>
      <c r="Q68" s="725" t="s">
        <v>635</v>
      </c>
      <c r="R68" s="726"/>
      <c r="S68" s="727"/>
      <c r="T68" s="717" t="s">
        <v>636</v>
      </c>
      <c r="U68" s="715"/>
      <c r="V68" s="719"/>
      <c r="W68" s="650" t="s">
        <v>40</v>
      </c>
    </row>
    <row r="69" spans="2:23" ht="13.5" customHeight="1">
      <c r="B69" s="651"/>
      <c r="C69" s="672" t="s">
        <v>637</v>
      </c>
      <c r="D69" s="673" t="s">
        <v>15</v>
      </c>
      <c r="E69" s="674" t="s">
        <v>577</v>
      </c>
      <c r="F69" s="675" t="s">
        <v>12</v>
      </c>
      <c r="G69" s="676" t="s">
        <v>593</v>
      </c>
      <c r="H69" s="675" t="s">
        <v>591</v>
      </c>
      <c r="I69" s="675" t="s">
        <v>12</v>
      </c>
      <c r="J69" s="675" t="s">
        <v>573</v>
      </c>
      <c r="K69" s="674" t="s">
        <v>563</v>
      </c>
      <c r="L69" s="675" t="s">
        <v>12</v>
      </c>
      <c r="M69" s="676" t="s">
        <v>592</v>
      </c>
      <c r="N69" s="675" t="s">
        <v>594</v>
      </c>
      <c r="O69" s="675" t="s">
        <v>12</v>
      </c>
      <c r="P69" s="675" t="s">
        <v>574</v>
      </c>
      <c r="Q69" s="674" t="s">
        <v>602</v>
      </c>
      <c r="R69" s="675" t="s">
        <v>12</v>
      </c>
      <c r="S69" s="676" t="s">
        <v>560</v>
      </c>
      <c r="T69" s="675" t="s">
        <v>575</v>
      </c>
      <c r="U69" s="675" t="s">
        <v>12</v>
      </c>
      <c r="V69" s="677" t="s">
        <v>561</v>
      </c>
      <c r="W69" s="658"/>
    </row>
    <row r="70" spans="2:23" ht="13.5" customHeight="1">
      <c r="B70" s="659">
        <v>13</v>
      </c>
      <c r="C70" s="660" t="s">
        <v>611</v>
      </c>
      <c r="D70" s="661" t="s">
        <v>50</v>
      </c>
      <c r="E70" s="662"/>
      <c r="F70" s="663" t="s">
        <v>12</v>
      </c>
      <c r="G70" s="664"/>
      <c r="H70" s="663"/>
      <c r="I70" s="663" t="s">
        <v>12</v>
      </c>
      <c r="J70" s="663"/>
      <c r="K70" s="662"/>
      <c r="L70" s="663" t="s">
        <v>12</v>
      </c>
      <c r="M70" s="664"/>
      <c r="N70" s="663"/>
      <c r="O70" s="663" t="s">
        <v>12</v>
      </c>
      <c r="P70" s="663"/>
      <c r="Q70" s="662"/>
      <c r="R70" s="663" t="s">
        <v>12</v>
      </c>
      <c r="S70" s="664"/>
      <c r="T70" s="663"/>
      <c r="U70" s="663" t="s">
        <v>12</v>
      </c>
      <c r="V70" s="665"/>
      <c r="W70" s="666"/>
    </row>
    <row r="71" spans="2:23" ht="13.5" customHeight="1">
      <c r="B71" s="659"/>
      <c r="C71" s="660" t="s">
        <v>596</v>
      </c>
      <c r="D71" s="667" t="s">
        <v>52</v>
      </c>
      <c r="E71" s="736" t="s">
        <v>597</v>
      </c>
      <c r="F71" s="737"/>
      <c r="G71" s="738"/>
      <c r="H71" s="736" t="s">
        <v>577</v>
      </c>
      <c r="I71" s="737"/>
      <c r="J71" s="738"/>
      <c r="K71" s="736" t="s">
        <v>594</v>
      </c>
      <c r="L71" s="737"/>
      <c r="M71" s="738"/>
      <c r="N71" s="736" t="s">
        <v>569</v>
      </c>
      <c r="O71" s="737"/>
      <c r="P71" s="738"/>
      <c r="Q71" s="736" t="s">
        <v>582</v>
      </c>
      <c r="R71" s="737"/>
      <c r="S71" s="738"/>
      <c r="T71" s="736" t="s">
        <v>602</v>
      </c>
      <c r="U71" s="737"/>
      <c r="V71" s="741"/>
      <c r="W71" s="666"/>
    </row>
    <row r="72" spans="2:23" ht="13.5" customHeight="1" thickBot="1">
      <c r="B72" s="668"/>
      <c r="C72" s="669" t="s">
        <v>16</v>
      </c>
      <c r="D72" s="670" t="s">
        <v>53</v>
      </c>
      <c r="E72" s="720" t="s">
        <v>603</v>
      </c>
      <c r="F72" s="721"/>
      <c r="G72" s="722"/>
      <c r="H72" s="723" t="s">
        <v>598</v>
      </c>
      <c r="I72" s="721"/>
      <c r="J72" s="721"/>
      <c r="K72" s="720" t="s">
        <v>580</v>
      </c>
      <c r="L72" s="721"/>
      <c r="M72" s="722"/>
      <c r="N72" s="723" t="s">
        <v>599</v>
      </c>
      <c r="O72" s="721"/>
      <c r="P72" s="721"/>
      <c r="Q72" s="720" t="s">
        <v>570</v>
      </c>
      <c r="R72" s="721"/>
      <c r="S72" s="722"/>
      <c r="T72" s="723" t="s">
        <v>560</v>
      </c>
      <c r="U72" s="721"/>
      <c r="V72" s="724"/>
      <c r="W72" s="671"/>
    </row>
    <row r="73" spans="2:23" ht="13.5" customHeight="1" thickTop="1" thickBot="1">
      <c r="B73" s="707" t="s">
        <v>34</v>
      </c>
      <c r="C73" s="648" t="s">
        <v>553</v>
      </c>
      <c r="D73" s="649"/>
      <c r="E73" s="725" t="s">
        <v>554</v>
      </c>
      <c r="F73" s="726"/>
      <c r="G73" s="727"/>
      <c r="H73" s="728" t="s">
        <v>555</v>
      </c>
      <c r="I73" s="726"/>
      <c r="J73" s="729"/>
      <c r="K73" s="725" t="s">
        <v>556</v>
      </c>
      <c r="L73" s="726"/>
      <c r="M73" s="727"/>
      <c r="N73" s="728" t="s">
        <v>557</v>
      </c>
      <c r="O73" s="726"/>
      <c r="P73" s="729"/>
      <c r="Q73" s="725" t="s">
        <v>558</v>
      </c>
      <c r="R73" s="726"/>
      <c r="S73" s="727"/>
      <c r="T73" s="717" t="s">
        <v>630</v>
      </c>
      <c r="U73" s="715"/>
      <c r="V73" s="719"/>
      <c r="W73" s="650" t="s">
        <v>40</v>
      </c>
    </row>
    <row r="74" spans="2:23" ht="13.5" customHeight="1">
      <c r="B74" s="651"/>
      <c r="C74" s="672" t="s">
        <v>638</v>
      </c>
      <c r="D74" s="673" t="s">
        <v>15</v>
      </c>
      <c r="E74" s="674" t="s">
        <v>561</v>
      </c>
      <c r="F74" s="675" t="s">
        <v>12</v>
      </c>
      <c r="G74" s="676" t="s">
        <v>594</v>
      </c>
      <c r="H74" s="675" t="s">
        <v>602</v>
      </c>
      <c r="I74" s="675" t="s">
        <v>12</v>
      </c>
      <c r="J74" s="675" t="s">
        <v>593</v>
      </c>
      <c r="K74" s="674" t="s">
        <v>573</v>
      </c>
      <c r="L74" s="675" t="s">
        <v>12</v>
      </c>
      <c r="M74" s="676" t="s">
        <v>560</v>
      </c>
      <c r="N74" s="675" t="s">
        <v>563</v>
      </c>
      <c r="O74" s="675" t="s">
        <v>12</v>
      </c>
      <c r="P74" s="675" t="s">
        <v>575</v>
      </c>
      <c r="Q74" s="674" t="s">
        <v>592</v>
      </c>
      <c r="R74" s="675" t="s">
        <v>12</v>
      </c>
      <c r="S74" s="676" t="s">
        <v>577</v>
      </c>
      <c r="T74" s="675" t="s">
        <v>576</v>
      </c>
      <c r="U74" s="675" t="s">
        <v>12</v>
      </c>
      <c r="V74" s="677" t="s">
        <v>572</v>
      </c>
      <c r="W74" s="658"/>
    </row>
    <row r="75" spans="2:23" ht="13.5" customHeight="1">
      <c r="B75" s="659">
        <v>14</v>
      </c>
      <c r="C75" s="660" t="s">
        <v>632</v>
      </c>
      <c r="D75" s="661" t="s">
        <v>50</v>
      </c>
      <c r="E75" s="662"/>
      <c r="F75" s="663" t="s">
        <v>12</v>
      </c>
      <c r="G75" s="664"/>
      <c r="H75" s="663"/>
      <c r="I75" s="663" t="s">
        <v>12</v>
      </c>
      <c r="J75" s="663"/>
      <c r="K75" s="662"/>
      <c r="L75" s="663" t="s">
        <v>12</v>
      </c>
      <c r="M75" s="664"/>
      <c r="N75" s="663"/>
      <c r="O75" s="663" t="s">
        <v>12</v>
      </c>
      <c r="P75" s="663"/>
      <c r="Q75" s="662"/>
      <c r="R75" s="663" t="s">
        <v>12</v>
      </c>
      <c r="S75" s="664"/>
      <c r="T75" s="663"/>
      <c r="U75" s="663" t="s">
        <v>12</v>
      </c>
      <c r="V75" s="665"/>
      <c r="W75" s="666"/>
    </row>
    <row r="76" spans="2:23" ht="13.5" customHeight="1">
      <c r="B76" s="659"/>
      <c r="C76" s="660" t="s">
        <v>633</v>
      </c>
      <c r="D76" s="667" t="s">
        <v>52</v>
      </c>
      <c r="E76" s="736" t="s">
        <v>602</v>
      </c>
      <c r="F76" s="737"/>
      <c r="G76" s="738"/>
      <c r="H76" s="736" t="s">
        <v>570</v>
      </c>
      <c r="I76" s="737"/>
      <c r="J76" s="738"/>
      <c r="K76" s="736" t="s">
        <v>569</v>
      </c>
      <c r="L76" s="737"/>
      <c r="M76" s="738"/>
      <c r="N76" s="736" t="s">
        <v>603</v>
      </c>
      <c r="O76" s="737"/>
      <c r="P76" s="738"/>
      <c r="Q76" s="736" t="s">
        <v>581</v>
      </c>
      <c r="R76" s="737"/>
      <c r="S76" s="738"/>
      <c r="T76" s="736" t="s">
        <v>599</v>
      </c>
      <c r="U76" s="737"/>
      <c r="V76" s="741"/>
      <c r="W76" s="666"/>
    </row>
    <row r="77" spans="2:23" ht="13.5" customHeight="1" thickBot="1">
      <c r="B77" s="668"/>
      <c r="C77" s="669" t="s">
        <v>16</v>
      </c>
      <c r="D77" s="670" t="s">
        <v>53</v>
      </c>
      <c r="E77" s="720" t="s">
        <v>598</v>
      </c>
      <c r="F77" s="721"/>
      <c r="G77" s="722"/>
      <c r="H77" s="723" t="s">
        <v>594</v>
      </c>
      <c r="I77" s="721"/>
      <c r="J77" s="721"/>
      <c r="K77" s="720" t="s">
        <v>582</v>
      </c>
      <c r="L77" s="721"/>
      <c r="M77" s="722"/>
      <c r="N77" s="723" t="s">
        <v>560</v>
      </c>
      <c r="O77" s="721"/>
      <c r="P77" s="721"/>
      <c r="Q77" s="720" t="s">
        <v>600</v>
      </c>
      <c r="R77" s="721"/>
      <c r="S77" s="722"/>
      <c r="T77" s="723" t="s">
        <v>577</v>
      </c>
      <c r="U77" s="721"/>
      <c r="V77" s="724"/>
      <c r="W77" s="671"/>
    </row>
    <row r="78" spans="2:23" ht="13.5" customHeight="1" thickTop="1" thickBot="1">
      <c r="B78" s="707" t="s">
        <v>34</v>
      </c>
      <c r="C78" s="648" t="s">
        <v>639</v>
      </c>
      <c r="D78" s="649"/>
      <c r="E78" s="725" t="s">
        <v>640</v>
      </c>
      <c r="F78" s="726"/>
      <c r="G78" s="727"/>
      <c r="H78" s="728" t="s">
        <v>641</v>
      </c>
      <c r="I78" s="726"/>
      <c r="J78" s="729"/>
      <c r="K78" s="725" t="s">
        <v>642</v>
      </c>
      <c r="L78" s="726"/>
      <c r="M78" s="727"/>
      <c r="N78" s="728"/>
      <c r="O78" s="726"/>
      <c r="P78" s="729"/>
      <c r="Q78" s="725"/>
      <c r="R78" s="726"/>
      <c r="S78" s="727"/>
      <c r="T78" s="739"/>
      <c r="U78" s="726"/>
      <c r="V78" s="740"/>
      <c r="W78" s="650" t="s">
        <v>40</v>
      </c>
    </row>
    <row r="79" spans="2:23" ht="13.5" customHeight="1">
      <c r="B79" s="651"/>
      <c r="C79" s="672" t="s">
        <v>643</v>
      </c>
      <c r="D79" s="673" t="s">
        <v>15</v>
      </c>
      <c r="E79" s="730" t="s">
        <v>564</v>
      </c>
      <c r="F79" s="731"/>
      <c r="G79" s="732"/>
      <c r="H79" s="675" t="s">
        <v>602</v>
      </c>
      <c r="I79" s="675" t="s">
        <v>12</v>
      </c>
      <c r="J79" s="675" t="s">
        <v>591</v>
      </c>
      <c r="K79" s="674" t="s">
        <v>572</v>
      </c>
      <c r="L79" s="675" t="s">
        <v>12</v>
      </c>
      <c r="M79" s="676" t="s">
        <v>644</v>
      </c>
      <c r="N79" s="675"/>
      <c r="O79" s="675" t="s">
        <v>12</v>
      </c>
      <c r="P79" s="675"/>
      <c r="Q79" s="674"/>
      <c r="R79" s="675"/>
      <c r="S79" s="676"/>
      <c r="T79" s="675"/>
      <c r="U79" s="675"/>
      <c r="V79" s="677"/>
      <c r="W79" s="658"/>
    </row>
    <row r="80" spans="2:23" ht="13.5" customHeight="1">
      <c r="B80" s="659">
        <v>15</v>
      </c>
      <c r="C80" s="660" t="s">
        <v>611</v>
      </c>
      <c r="D80" s="661" t="s">
        <v>50</v>
      </c>
      <c r="E80" s="733"/>
      <c r="F80" s="734"/>
      <c r="G80" s="735"/>
      <c r="H80" s="663"/>
      <c r="I80" s="663" t="s">
        <v>12</v>
      </c>
      <c r="J80" s="663"/>
      <c r="K80" s="662"/>
      <c r="L80" s="663" t="s">
        <v>12</v>
      </c>
      <c r="M80" s="664"/>
      <c r="N80" s="663"/>
      <c r="O80" s="663" t="s">
        <v>12</v>
      </c>
      <c r="P80" s="663"/>
      <c r="Q80" s="662"/>
      <c r="R80" s="663"/>
      <c r="S80" s="664"/>
      <c r="T80" s="663"/>
      <c r="U80" s="663"/>
      <c r="V80" s="665"/>
      <c r="W80" s="666"/>
    </row>
    <row r="81" spans="2:23" ht="13.5" customHeight="1">
      <c r="B81" s="659"/>
      <c r="C81" s="660" t="s">
        <v>596</v>
      </c>
      <c r="D81" s="667" t="s">
        <v>52</v>
      </c>
      <c r="E81" s="736" t="s">
        <v>602</v>
      </c>
      <c r="F81" s="737"/>
      <c r="G81" s="738"/>
      <c r="H81" s="736" t="s">
        <v>600</v>
      </c>
      <c r="I81" s="737"/>
      <c r="J81" s="738"/>
      <c r="K81" s="736" t="s">
        <v>645</v>
      </c>
      <c r="L81" s="737"/>
      <c r="M81" s="738"/>
      <c r="N81" s="679"/>
      <c r="O81" s="679"/>
      <c r="P81" s="679"/>
      <c r="Q81" s="678"/>
      <c r="R81" s="679"/>
      <c r="S81" s="680"/>
      <c r="T81" s="679"/>
      <c r="U81" s="679"/>
      <c r="V81" s="681"/>
      <c r="W81" s="666"/>
    </row>
    <row r="82" spans="2:23" ht="13.5" customHeight="1" thickBot="1">
      <c r="B82" s="668"/>
      <c r="C82" s="669" t="s">
        <v>16</v>
      </c>
      <c r="D82" s="670" t="s">
        <v>53</v>
      </c>
      <c r="E82" s="720" t="s">
        <v>597</v>
      </c>
      <c r="F82" s="721"/>
      <c r="G82" s="722"/>
      <c r="H82" s="723" t="s">
        <v>646</v>
      </c>
      <c r="I82" s="721"/>
      <c r="J82" s="721"/>
      <c r="K82" s="720" t="s">
        <v>602</v>
      </c>
      <c r="L82" s="721"/>
      <c r="M82" s="722"/>
      <c r="N82" s="723"/>
      <c r="O82" s="721"/>
      <c r="P82" s="721"/>
      <c r="Q82" s="720"/>
      <c r="R82" s="721"/>
      <c r="S82" s="722"/>
      <c r="T82" s="723"/>
      <c r="U82" s="721"/>
      <c r="V82" s="724"/>
      <c r="W82" s="671"/>
    </row>
    <row r="83" spans="2:23" ht="13.5" customHeight="1" thickTop="1" thickBot="1">
      <c r="B83" s="707" t="s">
        <v>34</v>
      </c>
      <c r="C83" s="648" t="s">
        <v>553</v>
      </c>
      <c r="D83" s="649"/>
      <c r="E83" s="725" t="s">
        <v>554</v>
      </c>
      <c r="F83" s="726"/>
      <c r="G83" s="727"/>
      <c r="H83" s="728" t="s">
        <v>555</v>
      </c>
      <c r="I83" s="726"/>
      <c r="J83" s="729"/>
      <c r="K83" s="725" t="s">
        <v>556</v>
      </c>
      <c r="L83" s="726"/>
      <c r="M83" s="727"/>
      <c r="N83" s="728" t="s">
        <v>557</v>
      </c>
      <c r="O83" s="726"/>
      <c r="P83" s="729"/>
      <c r="Q83" s="725" t="s">
        <v>558</v>
      </c>
      <c r="R83" s="726"/>
      <c r="S83" s="727"/>
      <c r="T83" s="717" t="s">
        <v>630</v>
      </c>
      <c r="U83" s="715"/>
      <c r="V83" s="719"/>
      <c r="W83" s="650" t="s">
        <v>40</v>
      </c>
    </row>
    <row r="84" spans="2:23" ht="13.5" customHeight="1">
      <c r="B84" s="651"/>
      <c r="C84" s="672" t="s">
        <v>647</v>
      </c>
      <c r="D84" s="673" t="s">
        <v>15</v>
      </c>
      <c r="E84" s="674"/>
      <c r="F84" s="675" t="s">
        <v>12</v>
      </c>
      <c r="G84" s="676"/>
      <c r="H84" s="675"/>
      <c r="I84" s="675" t="s">
        <v>12</v>
      </c>
      <c r="J84" s="675"/>
      <c r="K84" s="674"/>
      <c r="L84" s="675" t="s">
        <v>12</v>
      </c>
      <c r="M84" s="676"/>
      <c r="N84" s="675"/>
      <c r="O84" s="675" t="s">
        <v>12</v>
      </c>
      <c r="P84" s="675"/>
      <c r="Q84" s="674"/>
      <c r="R84" s="675" t="s">
        <v>12</v>
      </c>
      <c r="S84" s="676"/>
      <c r="T84" s="675"/>
      <c r="U84" s="675" t="s">
        <v>12</v>
      </c>
      <c r="V84" s="677"/>
      <c r="W84" s="658" t="s">
        <v>648</v>
      </c>
    </row>
    <row r="85" spans="2:23" ht="13.5" customHeight="1">
      <c r="B85" s="659"/>
      <c r="C85" s="660" t="s">
        <v>565</v>
      </c>
      <c r="D85" s="661" t="s">
        <v>50</v>
      </c>
      <c r="E85" s="662"/>
      <c r="F85" s="663" t="s">
        <v>12</v>
      </c>
      <c r="G85" s="664"/>
      <c r="H85" s="663"/>
      <c r="I85" s="663" t="s">
        <v>12</v>
      </c>
      <c r="J85" s="663"/>
      <c r="K85" s="662"/>
      <c r="L85" s="663" t="s">
        <v>12</v>
      </c>
      <c r="M85" s="664"/>
      <c r="N85" s="663"/>
      <c r="O85" s="663" t="s">
        <v>12</v>
      </c>
      <c r="P85" s="663"/>
      <c r="Q85" s="662"/>
      <c r="R85" s="663" t="s">
        <v>12</v>
      </c>
      <c r="S85" s="664"/>
      <c r="T85" s="663"/>
      <c r="U85" s="663" t="s">
        <v>12</v>
      </c>
      <c r="V85" s="665"/>
      <c r="W85" s="666"/>
    </row>
    <row r="86" spans="2:23" ht="13.5" customHeight="1">
      <c r="B86" s="659"/>
      <c r="C86" s="660" t="s">
        <v>566</v>
      </c>
      <c r="D86" s="667" t="s">
        <v>52</v>
      </c>
      <c r="E86" s="678"/>
      <c r="F86" s="679"/>
      <c r="G86" s="680"/>
      <c r="H86" s="679"/>
      <c r="I86" s="679"/>
      <c r="J86" s="679"/>
      <c r="K86" s="678"/>
      <c r="L86" s="679"/>
      <c r="M86" s="680"/>
      <c r="N86" s="679"/>
      <c r="O86" s="679"/>
      <c r="P86" s="679"/>
      <c r="Q86" s="678"/>
      <c r="R86" s="679"/>
      <c r="S86" s="680"/>
      <c r="T86" s="679"/>
      <c r="U86" s="679"/>
      <c r="V86" s="681"/>
      <c r="W86" s="666"/>
    </row>
    <row r="87" spans="2:23" ht="13.5" customHeight="1" thickBot="1">
      <c r="B87" s="668"/>
      <c r="C87" s="669" t="s">
        <v>16</v>
      </c>
      <c r="D87" s="670" t="s">
        <v>53</v>
      </c>
      <c r="E87" s="720"/>
      <c r="F87" s="721"/>
      <c r="G87" s="722"/>
      <c r="H87" s="723"/>
      <c r="I87" s="721"/>
      <c r="J87" s="721"/>
      <c r="K87" s="720"/>
      <c r="L87" s="721"/>
      <c r="M87" s="722"/>
      <c r="N87" s="723"/>
      <c r="O87" s="721"/>
      <c r="P87" s="721"/>
      <c r="Q87" s="720"/>
      <c r="R87" s="721"/>
      <c r="S87" s="722"/>
      <c r="T87" s="723"/>
      <c r="U87" s="721"/>
      <c r="V87" s="724"/>
      <c r="W87" s="671"/>
    </row>
    <row r="88" spans="2:23" ht="13.5" customHeight="1" thickTop="1" thickBot="1">
      <c r="B88" s="707" t="s">
        <v>34</v>
      </c>
      <c r="C88" s="648" t="s">
        <v>649</v>
      </c>
      <c r="D88" s="649"/>
      <c r="E88" s="725" t="s">
        <v>650</v>
      </c>
      <c r="F88" s="726"/>
      <c r="G88" s="727"/>
      <c r="H88" s="728" t="s">
        <v>651</v>
      </c>
      <c r="I88" s="726"/>
      <c r="J88" s="729"/>
      <c r="K88" s="725" t="s">
        <v>652</v>
      </c>
      <c r="L88" s="726"/>
      <c r="M88" s="727"/>
      <c r="N88" s="728" t="s">
        <v>653</v>
      </c>
      <c r="O88" s="726"/>
      <c r="P88" s="729"/>
      <c r="Q88" s="725"/>
      <c r="R88" s="726"/>
      <c r="S88" s="727"/>
      <c r="T88" s="717"/>
      <c r="U88" s="715"/>
      <c r="V88" s="719"/>
      <c r="W88" s="650" t="s">
        <v>40</v>
      </c>
    </row>
    <row r="89" spans="2:23" ht="13.5" customHeight="1">
      <c r="B89" s="651"/>
      <c r="C89" s="672" t="s">
        <v>647</v>
      </c>
      <c r="D89" s="673" t="s">
        <v>15</v>
      </c>
      <c r="E89" s="674"/>
      <c r="F89" s="675" t="s">
        <v>12</v>
      </c>
      <c r="G89" s="676"/>
      <c r="H89" s="675"/>
      <c r="I89" s="675" t="s">
        <v>12</v>
      </c>
      <c r="J89" s="675"/>
      <c r="K89" s="674"/>
      <c r="L89" s="675" t="s">
        <v>12</v>
      </c>
      <c r="M89" s="676"/>
      <c r="N89" s="675"/>
      <c r="O89" s="675" t="s">
        <v>12</v>
      </c>
      <c r="P89" s="675"/>
      <c r="Q89" s="674"/>
      <c r="R89" s="675" t="s">
        <v>12</v>
      </c>
      <c r="S89" s="676"/>
      <c r="T89" s="675"/>
      <c r="U89" s="675" t="s">
        <v>12</v>
      </c>
      <c r="V89" s="677"/>
      <c r="W89" s="658" t="s">
        <v>648</v>
      </c>
    </row>
    <row r="90" spans="2:23" ht="13.5" customHeight="1">
      <c r="B90" s="659"/>
      <c r="C90" s="660" t="s">
        <v>654</v>
      </c>
      <c r="D90" s="661" t="s">
        <v>50</v>
      </c>
      <c r="E90" s="662"/>
      <c r="F90" s="663" t="s">
        <v>12</v>
      </c>
      <c r="G90" s="664"/>
      <c r="H90" s="663"/>
      <c r="I90" s="663" t="s">
        <v>12</v>
      </c>
      <c r="J90" s="663"/>
      <c r="K90" s="662"/>
      <c r="L90" s="663" t="s">
        <v>12</v>
      </c>
      <c r="M90" s="664"/>
      <c r="N90" s="663"/>
      <c r="O90" s="663" t="s">
        <v>12</v>
      </c>
      <c r="P90" s="663"/>
      <c r="Q90" s="662"/>
      <c r="R90" s="663" t="s">
        <v>12</v>
      </c>
      <c r="S90" s="664"/>
      <c r="T90" s="663"/>
      <c r="U90" s="663" t="s">
        <v>12</v>
      </c>
      <c r="V90" s="665"/>
      <c r="W90" s="666"/>
    </row>
    <row r="91" spans="2:23" ht="13.5" customHeight="1">
      <c r="B91" s="659"/>
      <c r="C91" s="660" t="s">
        <v>655</v>
      </c>
      <c r="D91" s="667" t="s">
        <v>52</v>
      </c>
      <c r="E91" s="678"/>
      <c r="F91" s="679"/>
      <c r="G91" s="680"/>
      <c r="H91" s="679"/>
      <c r="I91" s="679"/>
      <c r="J91" s="679"/>
      <c r="K91" s="678"/>
      <c r="L91" s="679"/>
      <c r="M91" s="680"/>
      <c r="N91" s="679"/>
      <c r="O91" s="679"/>
      <c r="P91" s="679"/>
      <c r="Q91" s="678"/>
      <c r="R91" s="679"/>
      <c r="S91" s="680"/>
      <c r="T91" s="679"/>
      <c r="U91" s="679"/>
      <c r="V91" s="681"/>
      <c r="W91" s="666"/>
    </row>
    <row r="92" spans="2:23" ht="13.5" customHeight="1" thickBot="1">
      <c r="B92" s="668"/>
      <c r="C92" s="669" t="s">
        <v>16</v>
      </c>
      <c r="D92" s="670" t="s">
        <v>53</v>
      </c>
      <c r="E92" s="720"/>
      <c r="F92" s="721"/>
      <c r="G92" s="722"/>
      <c r="H92" s="723"/>
      <c r="I92" s="721"/>
      <c r="J92" s="721"/>
      <c r="K92" s="720"/>
      <c r="L92" s="721"/>
      <c r="M92" s="722"/>
      <c r="N92" s="723"/>
      <c r="O92" s="721"/>
      <c r="P92" s="721"/>
      <c r="Q92" s="720"/>
      <c r="R92" s="721"/>
      <c r="S92" s="722"/>
      <c r="T92" s="723"/>
      <c r="U92" s="721"/>
      <c r="V92" s="724"/>
      <c r="W92" s="671"/>
    </row>
    <row r="93" spans="2:23" ht="13.5" customHeight="1" thickTop="1" thickBot="1">
      <c r="B93" s="712" t="s">
        <v>34</v>
      </c>
      <c r="C93" s="683" t="s">
        <v>35</v>
      </c>
      <c r="D93" s="684"/>
      <c r="E93" s="714"/>
      <c r="F93" s="715"/>
      <c r="G93" s="716"/>
      <c r="H93" s="717"/>
      <c r="I93" s="715"/>
      <c r="J93" s="718"/>
      <c r="K93" s="714"/>
      <c r="L93" s="715"/>
      <c r="M93" s="716"/>
      <c r="N93" s="717"/>
      <c r="O93" s="715"/>
      <c r="P93" s="718"/>
      <c r="Q93" s="714"/>
      <c r="R93" s="715"/>
      <c r="S93" s="716"/>
      <c r="T93" s="717"/>
      <c r="U93" s="715"/>
      <c r="V93" s="719"/>
      <c r="W93" s="650" t="s">
        <v>40</v>
      </c>
    </row>
    <row r="94" spans="2:23" ht="13.5" customHeight="1"/>
    <row r="95" spans="2:23" ht="13.5" customHeight="1"/>
    <row r="96" spans="2:23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96">
    <mergeCell ref="K4:S7"/>
    <mergeCell ref="E6:G6"/>
    <mergeCell ref="H6:J6"/>
    <mergeCell ref="E7:G7"/>
    <mergeCell ref="H7:J7"/>
    <mergeCell ref="T7:V7"/>
    <mergeCell ref="R2:V2"/>
    <mergeCell ref="E3:G3"/>
    <mergeCell ref="H3:J3"/>
    <mergeCell ref="K3:M3"/>
    <mergeCell ref="N3:P3"/>
    <mergeCell ref="Q3:S3"/>
    <mergeCell ref="T3:V3"/>
    <mergeCell ref="N9:V12"/>
    <mergeCell ref="E11:G11"/>
    <mergeCell ref="H11:J11"/>
    <mergeCell ref="K11:M11"/>
    <mergeCell ref="E12:G12"/>
    <mergeCell ref="H12:J12"/>
    <mergeCell ref="K12:M12"/>
    <mergeCell ref="E8:G8"/>
    <mergeCell ref="H8:J8"/>
    <mergeCell ref="K8:M8"/>
    <mergeCell ref="N8:P8"/>
    <mergeCell ref="Q8:S8"/>
    <mergeCell ref="T8:V8"/>
    <mergeCell ref="E16:G16"/>
    <mergeCell ref="H16:J16"/>
    <mergeCell ref="K16:M16"/>
    <mergeCell ref="N16:P16"/>
    <mergeCell ref="Q16:S16"/>
    <mergeCell ref="T16:V16"/>
    <mergeCell ref="E13:G13"/>
    <mergeCell ref="H13:J13"/>
    <mergeCell ref="K13:M13"/>
    <mergeCell ref="N13:P13"/>
    <mergeCell ref="Q13:S13"/>
    <mergeCell ref="T13:V13"/>
    <mergeCell ref="E18:G18"/>
    <mergeCell ref="H18:J18"/>
    <mergeCell ref="K18:M18"/>
    <mergeCell ref="N18:P18"/>
    <mergeCell ref="Q18:S18"/>
    <mergeCell ref="T18:V18"/>
    <mergeCell ref="E17:G17"/>
    <mergeCell ref="H17:J17"/>
    <mergeCell ref="K17:M17"/>
    <mergeCell ref="N17:P17"/>
    <mergeCell ref="Q17:S17"/>
    <mergeCell ref="T17:V17"/>
    <mergeCell ref="E22:G22"/>
    <mergeCell ref="H22:J22"/>
    <mergeCell ref="K22:M22"/>
    <mergeCell ref="N22:P22"/>
    <mergeCell ref="Q22:S22"/>
    <mergeCell ref="T22:V22"/>
    <mergeCell ref="E21:G21"/>
    <mergeCell ref="H21:J21"/>
    <mergeCell ref="K21:M21"/>
    <mergeCell ref="N21:P21"/>
    <mergeCell ref="Q21:S21"/>
    <mergeCell ref="T21:V21"/>
    <mergeCell ref="E26:G26"/>
    <mergeCell ref="H26:J26"/>
    <mergeCell ref="K26:M26"/>
    <mergeCell ref="N26:P26"/>
    <mergeCell ref="Q26:S26"/>
    <mergeCell ref="T26:V26"/>
    <mergeCell ref="E23:G23"/>
    <mergeCell ref="H23:J23"/>
    <mergeCell ref="K23:M23"/>
    <mergeCell ref="N23:P23"/>
    <mergeCell ref="Q23:S23"/>
    <mergeCell ref="T23:V23"/>
    <mergeCell ref="E28:G28"/>
    <mergeCell ref="H28:J28"/>
    <mergeCell ref="K28:M28"/>
    <mergeCell ref="N28:P28"/>
    <mergeCell ref="Q28:S28"/>
    <mergeCell ref="T28:V28"/>
    <mergeCell ref="E27:G27"/>
    <mergeCell ref="H27:J27"/>
    <mergeCell ref="K27:M27"/>
    <mergeCell ref="N27:P27"/>
    <mergeCell ref="Q27:S27"/>
    <mergeCell ref="T27:V27"/>
    <mergeCell ref="Q32:S32"/>
    <mergeCell ref="T32:V32"/>
    <mergeCell ref="E33:G33"/>
    <mergeCell ref="H33:J33"/>
    <mergeCell ref="K33:M33"/>
    <mergeCell ref="N33:P33"/>
    <mergeCell ref="Q33:S33"/>
    <mergeCell ref="T33:V33"/>
    <mergeCell ref="E31:G31"/>
    <mergeCell ref="H31:J31"/>
    <mergeCell ref="K31:M31"/>
    <mergeCell ref="N31:P31"/>
    <mergeCell ref="E32:G32"/>
    <mergeCell ref="H32:J32"/>
    <mergeCell ref="K32:M32"/>
    <mergeCell ref="N32:P32"/>
    <mergeCell ref="E36:G36"/>
    <mergeCell ref="H36:J36"/>
    <mergeCell ref="K36:M36"/>
    <mergeCell ref="N36:P36"/>
    <mergeCell ref="Q36:S36"/>
    <mergeCell ref="E37:G37"/>
    <mergeCell ref="H37:J37"/>
    <mergeCell ref="K37:M37"/>
    <mergeCell ref="N37:P37"/>
    <mergeCell ref="Q37:S37"/>
    <mergeCell ref="E41:G41"/>
    <mergeCell ref="H41:J41"/>
    <mergeCell ref="K41:M41"/>
    <mergeCell ref="N41:P41"/>
    <mergeCell ref="Q41:S41"/>
    <mergeCell ref="T41:V41"/>
    <mergeCell ref="T37:V37"/>
    <mergeCell ref="E38:G38"/>
    <mergeCell ref="H38:J38"/>
    <mergeCell ref="K38:M38"/>
    <mergeCell ref="N38:P38"/>
    <mergeCell ref="Q38:S38"/>
    <mergeCell ref="T38:V38"/>
    <mergeCell ref="E43:G43"/>
    <mergeCell ref="H43:J43"/>
    <mergeCell ref="K43:M43"/>
    <mergeCell ref="N43:P43"/>
    <mergeCell ref="Q43:S43"/>
    <mergeCell ref="T43:V43"/>
    <mergeCell ref="E42:G42"/>
    <mergeCell ref="H42:J42"/>
    <mergeCell ref="K42:M42"/>
    <mergeCell ref="N42:P42"/>
    <mergeCell ref="Q42:S42"/>
    <mergeCell ref="T42:V42"/>
    <mergeCell ref="Q47:S47"/>
    <mergeCell ref="T47:V47"/>
    <mergeCell ref="E48:G48"/>
    <mergeCell ref="H48:J48"/>
    <mergeCell ref="K48:M48"/>
    <mergeCell ref="N48:P48"/>
    <mergeCell ref="Q48:S48"/>
    <mergeCell ref="T48:V48"/>
    <mergeCell ref="E46:G46"/>
    <mergeCell ref="H46:J46"/>
    <mergeCell ref="K46:M46"/>
    <mergeCell ref="N46:P46"/>
    <mergeCell ref="E47:G47"/>
    <mergeCell ref="H47:J47"/>
    <mergeCell ref="K47:M47"/>
    <mergeCell ref="N47:P47"/>
    <mergeCell ref="Q52:S52"/>
    <mergeCell ref="T52:V52"/>
    <mergeCell ref="E53:G53"/>
    <mergeCell ref="H53:J53"/>
    <mergeCell ref="K53:M53"/>
    <mergeCell ref="N53:P53"/>
    <mergeCell ref="Q53:S53"/>
    <mergeCell ref="T53:V53"/>
    <mergeCell ref="E51:G51"/>
    <mergeCell ref="H51:J51"/>
    <mergeCell ref="K51:M51"/>
    <mergeCell ref="N51:P51"/>
    <mergeCell ref="E52:G52"/>
    <mergeCell ref="H52:J52"/>
    <mergeCell ref="K52:M52"/>
    <mergeCell ref="N52:P52"/>
    <mergeCell ref="E56:G56"/>
    <mergeCell ref="H56:J56"/>
    <mergeCell ref="K56:M56"/>
    <mergeCell ref="N56:P56"/>
    <mergeCell ref="Q56:S56"/>
    <mergeCell ref="E57:G57"/>
    <mergeCell ref="H57:J57"/>
    <mergeCell ref="K57:M57"/>
    <mergeCell ref="N57:P57"/>
    <mergeCell ref="Q57:S57"/>
    <mergeCell ref="E61:G61"/>
    <mergeCell ref="H61:J61"/>
    <mergeCell ref="K61:M61"/>
    <mergeCell ref="N61:P61"/>
    <mergeCell ref="E62:G62"/>
    <mergeCell ref="H62:J62"/>
    <mergeCell ref="K62:M62"/>
    <mergeCell ref="N62:P62"/>
    <mergeCell ref="T57:V57"/>
    <mergeCell ref="E58:G58"/>
    <mergeCell ref="H58:J58"/>
    <mergeCell ref="K58:M58"/>
    <mergeCell ref="N58:P58"/>
    <mergeCell ref="Q58:S58"/>
    <mergeCell ref="T58:V58"/>
    <mergeCell ref="E66:G66"/>
    <mergeCell ref="H66:J66"/>
    <mergeCell ref="K66:M66"/>
    <mergeCell ref="N66:P66"/>
    <mergeCell ref="Q66:S66"/>
    <mergeCell ref="T66:V66"/>
    <mergeCell ref="Q62:S62"/>
    <mergeCell ref="T62:V62"/>
    <mergeCell ref="E63:G63"/>
    <mergeCell ref="H63:J63"/>
    <mergeCell ref="K63:M63"/>
    <mergeCell ref="N63:P63"/>
    <mergeCell ref="Q63:S63"/>
    <mergeCell ref="T63:V63"/>
    <mergeCell ref="E68:G68"/>
    <mergeCell ref="H68:J68"/>
    <mergeCell ref="K68:M68"/>
    <mergeCell ref="N68:P68"/>
    <mergeCell ref="Q68:S68"/>
    <mergeCell ref="T68:V68"/>
    <mergeCell ref="E67:G67"/>
    <mergeCell ref="H67:J67"/>
    <mergeCell ref="K67:M67"/>
    <mergeCell ref="N67:P67"/>
    <mergeCell ref="Q67:S67"/>
    <mergeCell ref="T67:V67"/>
    <mergeCell ref="E72:G72"/>
    <mergeCell ref="H72:J72"/>
    <mergeCell ref="K72:M72"/>
    <mergeCell ref="N72:P72"/>
    <mergeCell ref="Q72:S72"/>
    <mergeCell ref="T72:V72"/>
    <mergeCell ref="E71:G71"/>
    <mergeCell ref="H71:J71"/>
    <mergeCell ref="K71:M71"/>
    <mergeCell ref="N71:P71"/>
    <mergeCell ref="Q71:S71"/>
    <mergeCell ref="T71:V71"/>
    <mergeCell ref="E76:G76"/>
    <mergeCell ref="H76:J76"/>
    <mergeCell ref="K76:M76"/>
    <mergeCell ref="N76:P76"/>
    <mergeCell ref="Q76:S76"/>
    <mergeCell ref="T76:V76"/>
    <mergeCell ref="E73:G73"/>
    <mergeCell ref="H73:J73"/>
    <mergeCell ref="K73:M73"/>
    <mergeCell ref="N73:P73"/>
    <mergeCell ref="Q73:S73"/>
    <mergeCell ref="T73:V73"/>
    <mergeCell ref="N78:P78"/>
    <mergeCell ref="Q78:S78"/>
    <mergeCell ref="T78:V78"/>
    <mergeCell ref="E77:G77"/>
    <mergeCell ref="H77:J77"/>
    <mergeCell ref="K77:M77"/>
    <mergeCell ref="N77:P77"/>
    <mergeCell ref="Q77:S77"/>
    <mergeCell ref="T77:V77"/>
    <mergeCell ref="E79:G80"/>
    <mergeCell ref="E81:G81"/>
    <mergeCell ref="H81:J81"/>
    <mergeCell ref="K81:M81"/>
    <mergeCell ref="E82:G82"/>
    <mergeCell ref="H82:J82"/>
    <mergeCell ref="K82:M82"/>
    <mergeCell ref="E78:G78"/>
    <mergeCell ref="H78:J78"/>
    <mergeCell ref="K78:M78"/>
    <mergeCell ref="N82:P82"/>
    <mergeCell ref="Q82:S82"/>
    <mergeCell ref="T82:V82"/>
    <mergeCell ref="E83:G83"/>
    <mergeCell ref="H83:J83"/>
    <mergeCell ref="K83:M83"/>
    <mergeCell ref="N83:P83"/>
    <mergeCell ref="Q83:S83"/>
    <mergeCell ref="T83:V83"/>
    <mergeCell ref="E88:G88"/>
    <mergeCell ref="H88:J88"/>
    <mergeCell ref="K88:M88"/>
    <mergeCell ref="N88:P88"/>
    <mergeCell ref="Q88:S88"/>
    <mergeCell ref="T88:V88"/>
    <mergeCell ref="E87:G87"/>
    <mergeCell ref="H87:J87"/>
    <mergeCell ref="K87:M87"/>
    <mergeCell ref="N87:P87"/>
    <mergeCell ref="Q87:S87"/>
    <mergeCell ref="T87:V87"/>
    <mergeCell ref="E93:G93"/>
    <mergeCell ref="H93:J93"/>
    <mergeCell ref="K93:M93"/>
    <mergeCell ref="N93:P93"/>
    <mergeCell ref="Q93:S93"/>
    <mergeCell ref="T93:V93"/>
    <mergeCell ref="E92:G92"/>
    <mergeCell ref="H92:J92"/>
    <mergeCell ref="K92:M92"/>
    <mergeCell ref="N92:P92"/>
    <mergeCell ref="Q92:S92"/>
    <mergeCell ref="T92:V92"/>
  </mergeCells>
  <phoneticPr fontId="5"/>
  <pageMargins left="0.39370078740157483" right="0.39370078740157483" top="0.39370078740157483" bottom="0.19685039370078741" header="0" footer="0"/>
  <pageSetup paperSize="9" scale="92" orientation="portrait" r:id="rId1"/>
  <rowBreaks count="1" manualBreakCount="1">
    <brk id="57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50-1</vt:lpstr>
      <vt:lpstr>50-1星取</vt:lpstr>
      <vt:lpstr>50-2</vt:lpstr>
      <vt:lpstr>50-2星取</vt:lpstr>
      <vt:lpstr>50-3</vt:lpstr>
      <vt:lpstr>50-3星取</vt:lpstr>
      <vt:lpstr>60-1</vt:lpstr>
      <vt:lpstr>60-1星取</vt:lpstr>
      <vt:lpstr>60-2</vt:lpstr>
      <vt:lpstr>60-2星取</vt:lpstr>
      <vt:lpstr>70</vt:lpstr>
      <vt:lpstr>70星取</vt:lpstr>
      <vt:lpstr>75-80</vt:lpstr>
      <vt:lpstr>7580星取</vt:lpstr>
      <vt:lpstr>'50-1'!Print_Area</vt:lpstr>
      <vt:lpstr>'50-2'!Print_Area</vt:lpstr>
      <vt:lpstr>'60-1'!Print_Area</vt:lpstr>
      <vt:lpstr>'60-2'!Print_Area</vt:lpstr>
      <vt:lpstr>'70'!Print_Area</vt:lpstr>
      <vt:lpstr>'50-3'!Print_Titles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福田等</dc:creator>
  <cp:lastModifiedBy>等 福田</cp:lastModifiedBy>
  <cp:lastPrinted>2026-03-15T22:09:33Z</cp:lastPrinted>
  <dcterms:created xsi:type="dcterms:W3CDTF">1997-01-08T22:48:59Z</dcterms:created>
  <dcterms:modified xsi:type="dcterms:W3CDTF">2026-03-16T10:09:45Z</dcterms:modified>
</cp:coreProperties>
</file>