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20220516 フクダ様\ＨＰリニューアルファイル集\2023年度日程表関係\"/>
    </mc:Choice>
  </mc:AlternateContent>
  <xr:revisionPtr revIDLastSave="0" documentId="8_{896A69B2-D1F2-4DC1-B996-4C5E5B16E070}" xr6:coauthVersionLast="47" xr6:coauthVersionMax="47" xr10:uidLastSave="{00000000-0000-0000-0000-000000000000}"/>
  <bookViews>
    <workbookView xWindow="780" yWindow="780" windowWidth="17820" windowHeight="15330" xr2:uid="{00000000-000D-0000-FFFF-FFFF00000000}"/>
  </bookViews>
  <sheets>
    <sheet name="実行委員会資料" sheetId="1" r:id="rId1"/>
    <sheet name="2024年間予定表" sheetId="59" r:id="rId2"/>
    <sheet name="2024年度予算素案" sheetId="60" r:id="rId3"/>
    <sheet name="2024大会運営費予算素案" sheetId="54" r:id="rId4"/>
    <sheet name="請求書" sheetId="6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4" i="62" l="1"/>
  <c r="S64" i="62"/>
  <c r="F64" i="62"/>
  <c r="C64" i="62" s="1"/>
  <c r="G40" i="62"/>
  <c r="G39" i="62"/>
  <c r="G37" i="62"/>
  <c r="G35" i="62"/>
  <c r="G34" i="62"/>
  <c r="G33" i="62"/>
  <c r="G31" i="62"/>
  <c r="G30" i="62"/>
  <c r="G29" i="62"/>
  <c r="J28" i="62"/>
  <c r="G27" i="62"/>
  <c r="G26" i="62"/>
  <c r="G28" i="62" l="1"/>
  <c r="F23" i="62"/>
  <c r="G41" i="62"/>
  <c r="R64" i="62"/>
  <c r="C34" i="54" l="1"/>
  <c r="G31" i="60"/>
  <c r="G27" i="60"/>
  <c r="G26" i="60"/>
  <c r="G16" i="60"/>
  <c r="G11" i="60"/>
  <c r="F31" i="60"/>
  <c r="F27" i="60"/>
  <c r="F26" i="60" s="1"/>
  <c r="F16" i="60"/>
  <c r="F11" i="60"/>
  <c r="F9" i="60" s="1"/>
  <c r="H31" i="60"/>
  <c r="H27" i="60"/>
  <c r="H16" i="60"/>
  <c r="H11" i="60"/>
  <c r="F50" i="60" l="1"/>
  <c r="F52" i="60" s="1"/>
  <c r="F55" i="60" s="1"/>
  <c r="G9" i="60"/>
  <c r="G50" i="60" s="1"/>
  <c r="G52" i="60" s="1"/>
  <c r="G55" i="60" s="1"/>
  <c r="H26" i="60"/>
  <c r="H9" i="60"/>
  <c r="H50" i="60" l="1"/>
  <c r="H52" i="60" s="1"/>
  <c r="H55" i="60" s="1"/>
  <c r="F44" i="54" l="1"/>
  <c r="C11" i="54"/>
  <c r="H43" i="54" l="1"/>
  <c r="G43" i="54"/>
  <c r="F43" i="54"/>
  <c r="H42" i="54"/>
  <c r="G42" i="54"/>
  <c r="F42" i="54"/>
  <c r="H41" i="54"/>
  <c r="H45" i="54" s="1"/>
  <c r="G41" i="54"/>
  <c r="F41" i="54"/>
  <c r="E34" i="54"/>
  <c r="E35" i="54" s="1"/>
  <c r="D34" i="54"/>
  <c r="H33" i="54"/>
  <c r="G33" i="54"/>
  <c r="F33" i="54"/>
  <c r="H32" i="54"/>
  <c r="G32" i="54"/>
  <c r="F32" i="54"/>
  <c r="H31" i="54"/>
  <c r="G31" i="54"/>
  <c r="F31" i="54"/>
  <c r="H30" i="54"/>
  <c r="G30" i="54"/>
  <c r="F30" i="54"/>
  <c r="D11" i="54"/>
  <c r="H10" i="54"/>
  <c r="G10" i="54"/>
  <c r="F10" i="54"/>
  <c r="H9" i="54"/>
  <c r="G9" i="54"/>
  <c r="F9" i="54"/>
  <c r="E9" i="54"/>
  <c r="H8" i="54"/>
  <c r="G8" i="54"/>
  <c r="F8" i="54"/>
  <c r="E8" i="54"/>
  <c r="H7" i="54"/>
  <c r="G7" i="54"/>
  <c r="F7" i="54"/>
  <c r="E7" i="54"/>
  <c r="H6" i="54"/>
  <c r="G6" i="54"/>
  <c r="F6" i="54"/>
  <c r="E6" i="54"/>
  <c r="F45" i="54" l="1"/>
  <c r="G45" i="54"/>
  <c r="H11" i="54"/>
  <c r="E11" i="54"/>
  <c r="E12" i="54" s="1"/>
  <c r="F11" i="54"/>
  <c r="G11" i="54"/>
  <c r="G34" i="54"/>
  <c r="F34" i="54"/>
  <c r="H34" i="54"/>
  <c r="H46" i="54" l="1"/>
  <c r="J46" i="54" s="1"/>
  <c r="H35" i="54"/>
  <c r="J35" i="54" s="1"/>
  <c r="H12" i="54"/>
  <c r="J12" i="54" s="1"/>
</calcChain>
</file>

<file path=xl/sharedStrings.xml><?xml version="1.0" encoding="utf-8"?>
<sst xmlns="http://schemas.openxmlformats.org/spreadsheetml/2006/main" count="477" uniqueCount="360">
  <si>
    <t>議題　：</t>
    <rPh sb="0" eb="2">
      <t>ギダイ</t>
    </rPh>
    <phoneticPr fontId="6"/>
  </si>
  <si>
    <t>次回会議</t>
    <rPh sb="0" eb="2">
      <t>ジカイ</t>
    </rPh>
    <rPh sb="2" eb="4">
      <t>カイギ</t>
    </rPh>
    <phoneticPr fontId="6"/>
  </si>
  <si>
    <t>別紙</t>
    <rPh sb="0" eb="2">
      <t>ベッシ</t>
    </rPh>
    <phoneticPr fontId="6"/>
  </si>
  <si>
    <t>大会運営費</t>
    <rPh sb="0" eb="2">
      <t>タイカイ</t>
    </rPh>
    <rPh sb="2" eb="5">
      <t>ウンエイヒ</t>
    </rPh>
    <phoneticPr fontId="6"/>
  </si>
  <si>
    <t>リーグ運営費</t>
    <rPh sb="3" eb="6">
      <t>ウンエイヒ</t>
    </rPh>
    <phoneticPr fontId="6"/>
  </si>
  <si>
    <t>事務担当費</t>
    <rPh sb="0" eb="2">
      <t>ジム</t>
    </rPh>
    <rPh sb="2" eb="4">
      <t>タントウ</t>
    </rPh>
    <rPh sb="4" eb="5">
      <t>ヒ</t>
    </rPh>
    <phoneticPr fontId="6"/>
  </si>
  <si>
    <t>予備費</t>
    <rPh sb="0" eb="3">
      <t>ヨビヒ</t>
    </rPh>
    <phoneticPr fontId="6"/>
  </si>
  <si>
    <t>「1」リーグ戦　　</t>
    <rPh sb="6" eb="7">
      <t>セン</t>
    </rPh>
    <phoneticPr fontId="6"/>
  </si>
  <si>
    <t>チーム数</t>
    <rPh sb="3" eb="4">
      <t>スウ</t>
    </rPh>
    <phoneticPr fontId="6"/>
  </si>
  <si>
    <t>試合数</t>
    <rPh sb="0" eb="2">
      <t>シアイ</t>
    </rPh>
    <rPh sb="2" eb="3">
      <t>スウ</t>
    </rPh>
    <phoneticPr fontId="6"/>
  </si>
  <si>
    <t>収入</t>
    <rPh sb="0" eb="2">
      <t>シュウニュウ</t>
    </rPh>
    <phoneticPr fontId="6"/>
  </si>
  <si>
    <t>支　　　出</t>
    <rPh sb="0" eb="1">
      <t>ササ</t>
    </rPh>
    <rPh sb="4" eb="5">
      <t>デ</t>
    </rPh>
    <phoneticPr fontId="6"/>
  </si>
  <si>
    <t>参加費</t>
    <rPh sb="0" eb="3">
      <t>サンカヒ</t>
    </rPh>
    <phoneticPr fontId="6"/>
  </si>
  <si>
    <t>会場費</t>
    <rPh sb="0" eb="2">
      <t>カイジョウ</t>
    </rPh>
    <rPh sb="2" eb="3">
      <t>ヒ</t>
    </rPh>
    <phoneticPr fontId="6"/>
  </si>
  <si>
    <t>管理費</t>
    <rPh sb="0" eb="3">
      <t>カンリヒ</t>
    </rPh>
    <phoneticPr fontId="6"/>
  </si>
  <si>
    <t>審判費</t>
    <rPh sb="0" eb="2">
      <t>シンパン</t>
    </rPh>
    <rPh sb="2" eb="3">
      <t>ヒ</t>
    </rPh>
    <phoneticPr fontId="6"/>
  </si>
  <si>
    <t>表彰費</t>
    <rPh sb="0" eb="2">
      <t>ヒョウショウ</t>
    </rPh>
    <rPh sb="2" eb="3">
      <t>ヒ</t>
    </rPh>
    <phoneticPr fontId="6"/>
  </si>
  <si>
    <t>派遣費</t>
    <rPh sb="0" eb="2">
      <t>ハケン</t>
    </rPh>
    <rPh sb="2" eb="3">
      <t>ヒ</t>
    </rPh>
    <phoneticPr fontId="6"/>
  </si>
  <si>
    <t>　@500X1名/１試合</t>
    <rPh sb="7" eb="8">
      <t>メイ</t>
    </rPh>
    <rPh sb="10" eb="12">
      <t>シアイ</t>
    </rPh>
    <phoneticPr fontId="6"/>
  </si>
  <si>
    <t>四十雀</t>
    <rPh sb="0" eb="2">
      <t>４０</t>
    </rPh>
    <rPh sb="2" eb="3">
      <t>スズメ</t>
    </rPh>
    <phoneticPr fontId="6"/>
  </si>
  <si>
    <t>五十雀</t>
    <rPh sb="0" eb="2">
      <t>５０</t>
    </rPh>
    <rPh sb="2" eb="3">
      <t>スズメ</t>
    </rPh>
    <phoneticPr fontId="6"/>
  </si>
  <si>
    <t>六十雀</t>
    <rPh sb="0" eb="2">
      <t>６０</t>
    </rPh>
    <rPh sb="2" eb="3">
      <t>スズメ</t>
    </rPh>
    <phoneticPr fontId="6"/>
  </si>
  <si>
    <t>七十雀</t>
    <rPh sb="0" eb="3">
      <t>ナナジュウカラ</t>
    </rPh>
    <phoneticPr fontId="6"/>
  </si>
  <si>
    <t>入れ替え戦</t>
    <rPh sb="0" eb="1">
      <t>イ</t>
    </rPh>
    <rPh sb="2" eb="3">
      <t>カ</t>
    </rPh>
    <rPh sb="4" eb="5">
      <t>セン</t>
    </rPh>
    <phoneticPr fontId="6"/>
  </si>
  <si>
    <t>小計</t>
    <rPh sb="0" eb="2">
      <t>ショウケイ</t>
    </rPh>
    <phoneticPr fontId="6"/>
  </si>
  <si>
    <t>収入合計</t>
    <rPh sb="0" eb="2">
      <t>シュウニュウ</t>
    </rPh>
    <rPh sb="2" eb="4">
      <t>ゴウケイ</t>
    </rPh>
    <phoneticPr fontId="6"/>
  </si>
  <si>
    <t>支出合計</t>
    <rPh sb="0" eb="2">
      <t>シシュツ</t>
    </rPh>
    <rPh sb="2" eb="4">
      <t>ゴウケイ</t>
    </rPh>
    <phoneticPr fontId="6"/>
  </si>
  <si>
    <t>四十雀1部</t>
    <rPh sb="0" eb="2">
      <t>４０</t>
    </rPh>
    <rPh sb="2" eb="3">
      <t>スズメ</t>
    </rPh>
    <rPh sb="4" eb="5">
      <t>ブ</t>
    </rPh>
    <phoneticPr fontId="6"/>
  </si>
  <si>
    <t>12ﾁｰﾑ　66試合</t>
    <rPh sb="8" eb="10">
      <t>シアイ</t>
    </rPh>
    <phoneticPr fontId="6"/>
  </si>
  <si>
    <t>五十雀1部</t>
    <rPh sb="0" eb="2">
      <t>５０</t>
    </rPh>
    <rPh sb="2" eb="3">
      <t>スズメ</t>
    </rPh>
    <rPh sb="4" eb="5">
      <t>ブ</t>
    </rPh>
    <phoneticPr fontId="6"/>
  </si>
  <si>
    <t>12ﾁｰﾑ　66試合　　　</t>
    <rPh sb="8" eb="10">
      <t>シアイ</t>
    </rPh>
    <phoneticPr fontId="6"/>
  </si>
  <si>
    <t>四十雀2部</t>
    <rPh sb="0" eb="2">
      <t>４０</t>
    </rPh>
    <rPh sb="2" eb="3">
      <t>スズメ</t>
    </rPh>
    <rPh sb="4" eb="5">
      <t>ブ</t>
    </rPh>
    <phoneticPr fontId="6"/>
  </si>
  <si>
    <t>五十雀2部</t>
    <rPh sb="0" eb="2">
      <t>５０</t>
    </rPh>
    <rPh sb="2" eb="3">
      <t>スズメ</t>
    </rPh>
    <rPh sb="4" eb="5">
      <t>ブ</t>
    </rPh>
    <phoneticPr fontId="6"/>
  </si>
  <si>
    <t>四十雀3部</t>
    <rPh sb="0" eb="2">
      <t>４０</t>
    </rPh>
    <rPh sb="2" eb="3">
      <t>スズメ</t>
    </rPh>
    <rPh sb="4" eb="5">
      <t>ブ</t>
    </rPh>
    <phoneticPr fontId="6"/>
  </si>
  <si>
    <t>四十雀4部</t>
    <rPh sb="0" eb="2">
      <t>４０</t>
    </rPh>
    <rPh sb="2" eb="3">
      <t>スズメ</t>
    </rPh>
    <rPh sb="4" eb="5">
      <t>ブ</t>
    </rPh>
    <phoneticPr fontId="6"/>
  </si>
  <si>
    <t>　　　　　　3試合</t>
    <rPh sb="7" eb="9">
      <t>シアイ</t>
    </rPh>
    <phoneticPr fontId="6"/>
  </si>
  <si>
    <t>計</t>
    <rPh sb="0" eb="1">
      <t>ケイ</t>
    </rPh>
    <phoneticPr fontId="6"/>
  </si>
  <si>
    <t>「2」トーナメント戦</t>
    <rPh sb="9" eb="10">
      <t>セン</t>
    </rPh>
    <phoneticPr fontId="6"/>
  </si>
  <si>
    <t>*500×4名/１試合</t>
    <rPh sb="6" eb="7">
      <t>メイ</t>
    </rPh>
    <rPh sb="9" eb="11">
      <t>シアイ</t>
    </rPh>
    <phoneticPr fontId="6"/>
  </si>
  <si>
    <t>「3」チャンピオンズカップ戦</t>
    <rPh sb="13" eb="14">
      <t>セン</t>
    </rPh>
    <phoneticPr fontId="6"/>
  </si>
  <si>
    <t>注：　審判本部担当</t>
    <rPh sb="0" eb="1">
      <t>チュウ</t>
    </rPh>
    <rPh sb="3" eb="5">
      <t>シンパン</t>
    </rPh>
    <rPh sb="5" eb="7">
      <t>ホンブ</t>
    </rPh>
    <rPh sb="7" eb="9">
      <t>タントウ</t>
    </rPh>
    <phoneticPr fontId="6"/>
  </si>
  <si>
    <t>「4」会場調整費</t>
    <rPh sb="3" eb="5">
      <t>カイジョウ</t>
    </rPh>
    <rPh sb="5" eb="8">
      <t>チョウセイヒ</t>
    </rPh>
    <phoneticPr fontId="6"/>
  </si>
  <si>
    <t>※取得助成費、提供貢献助成日費、雨天中止管理費として、予算計上</t>
    <rPh sb="1" eb="3">
      <t>シュトク</t>
    </rPh>
    <rPh sb="3" eb="6">
      <t>ジョセイヒ</t>
    </rPh>
    <rPh sb="7" eb="9">
      <t>テイキョウ</t>
    </rPh>
    <rPh sb="9" eb="11">
      <t>コウケン</t>
    </rPh>
    <rPh sb="11" eb="13">
      <t>ジョセイ</t>
    </rPh>
    <rPh sb="13" eb="14">
      <t>ヒ</t>
    </rPh>
    <rPh sb="14" eb="15">
      <t>ヒ</t>
    </rPh>
    <rPh sb="27" eb="29">
      <t>ヨサン</t>
    </rPh>
    <rPh sb="29" eb="31">
      <t>ケイジョウ</t>
    </rPh>
    <phoneticPr fontId="6"/>
  </si>
  <si>
    <t>≪参考≫</t>
    <rPh sb="1" eb="3">
      <t>サンコウ</t>
    </rPh>
    <phoneticPr fontId="6"/>
  </si>
  <si>
    <t>　1）取得助成</t>
    <rPh sb="3" eb="5">
      <t>シュトク</t>
    </rPh>
    <rPh sb="5" eb="7">
      <t>ジョセイ</t>
    </rPh>
    <phoneticPr fontId="6"/>
  </si>
  <si>
    <t>　2）提供助成</t>
    <rPh sb="3" eb="5">
      <t>テイキョウ</t>
    </rPh>
    <rPh sb="5" eb="7">
      <t>ジョセイ</t>
    </rPh>
    <phoneticPr fontId="6"/>
  </si>
  <si>
    <r>
      <t>　　</t>
    </r>
    <r>
      <rPr>
        <sz val="11"/>
        <rFont val="ＭＳ Ｐゴシック"/>
        <family val="3"/>
        <charset val="128"/>
      </rPr>
      <t>1）行事等日程について</t>
    </r>
  </si>
  <si>
    <t>優勝</t>
    <rPh sb="0" eb="2">
      <t>ユウショウ</t>
    </rPh>
    <phoneticPr fontId="6"/>
  </si>
  <si>
    <t>入れ替え戦　　　　　　　　　</t>
    <rPh sb="0" eb="1">
      <t>イ</t>
    </rPh>
    <rPh sb="2" eb="3">
      <t>カ</t>
    </rPh>
    <rPh sb="4" eb="5">
      <t>セン</t>
    </rPh>
    <phoneticPr fontId="6"/>
  </si>
  <si>
    <t>注：準決勝･決勝審判本部担当</t>
    <rPh sb="0" eb="1">
      <t>チュウ</t>
    </rPh>
    <rPh sb="2" eb="3">
      <t>ジュン</t>
    </rPh>
    <rPh sb="3" eb="5">
      <t>ケッショウ</t>
    </rPh>
    <rPh sb="6" eb="8">
      <t>ケッショウ</t>
    </rPh>
    <rPh sb="8" eb="10">
      <t>シンパン</t>
    </rPh>
    <rPh sb="10" eb="12">
      <t>ホンブ</t>
    </rPh>
    <rPh sb="12" eb="14">
      <t>タントウ</t>
    </rPh>
    <phoneticPr fontId="6"/>
  </si>
  <si>
    <t>派遣費他</t>
    <rPh sb="0" eb="2">
      <t>ハケン</t>
    </rPh>
    <rPh sb="2" eb="3">
      <t>ヒ</t>
    </rPh>
    <rPh sb="3" eb="4">
      <t>ホカ</t>
    </rPh>
    <phoneticPr fontId="6"/>
  </si>
  <si>
    <t>会場特別費</t>
    <rPh sb="0" eb="2">
      <t>カイジョウ</t>
    </rPh>
    <rPh sb="2" eb="4">
      <t>トクベツ</t>
    </rPh>
    <rPh sb="4" eb="5">
      <t>ヒ</t>
    </rPh>
    <phoneticPr fontId="6"/>
  </si>
  <si>
    <t>※参加チームは　四十雀リーグ・五十雀・六十雀リーグともリーグ戦優勝チームとトーナメント１位・２位チームとする。　</t>
    <rPh sb="1" eb="3">
      <t>サンカ</t>
    </rPh>
    <rPh sb="8" eb="10">
      <t>４０</t>
    </rPh>
    <rPh sb="10" eb="11">
      <t>スズメ</t>
    </rPh>
    <rPh sb="15" eb="18">
      <t>ゴジュウカラ</t>
    </rPh>
    <rPh sb="19" eb="21">
      <t>60</t>
    </rPh>
    <rPh sb="21" eb="22">
      <t>スズメ</t>
    </rPh>
    <rPh sb="30" eb="31">
      <t>セン</t>
    </rPh>
    <rPh sb="31" eb="33">
      <t>ユウショウ</t>
    </rPh>
    <rPh sb="44" eb="45">
      <t>イ</t>
    </rPh>
    <rPh sb="47" eb="48">
      <t>イ</t>
    </rPh>
    <phoneticPr fontId="6"/>
  </si>
  <si>
    <t>60</t>
    <phoneticPr fontId="6"/>
  </si>
  <si>
    <r>
      <t>理事会・各種委員会</t>
    </r>
    <r>
      <rPr>
        <sz val="8"/>
        <rFont val="ＭＳ Ｐゴシック"/>
        <family val="3"/>
        <charset val="128"/>
      </rPr>
      <t>（湘南台公民館）</t>
    </r>
    <rPh sb="0" eb="3">
      <t>リジカイ</t>
    </rPh>
    <rPh sb="4" eb="6">
      <t>カクシュ</t>
    </rPh>
    <rPh sb="6" eb="9">
      <t>イインカイ</t>
    </rPh>
    <rPh sb="10" eb="13">
      <t>ショウナンダイ</t>
    </rPh>
    <rPh sb="13" eb="16">
      <t>コウミンカン</t>
    </rPh>
    <phoneticPr fontId="6"/>
  </si>
  <si>
    <t>各種大会</t>
    <rPh sb="0" eb="2">
      <t>カクシュ</t>
    </rPh>
    <rPh sb="2" eb="4">
      <t>タイカイ</t>
    </rPh>
    <phoneticPr fontId="6"/>
  </si>
  <si>
    <t>審判関係</t>
    <rPh sb="0" eb="2">
      <t>シンパン</t>
    </rPh>
    <rPh sb="2" eb="4">
      <t>カンケイ</t>
    </rPh>
    <phoneticPr fontId="6"/>
  </si>
  <si>
    <t>湘南台公民館　　　　　　　　</t>
    <rPh sb="0" eb="3">
      <t>ショウナンダイ</t>
    </rPh>
    <rPh sb="3" eb="6">
      <t>コウミンカン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</si>
  <si>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</si>
  <si>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</si>
  <si>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</si>
  <si>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会議名</t>
    <rPh sb="0" eb="2">
      <t>カイギ</t>
    </rPh>
    <rPh sb="2" eb="3">
      <t>メイ</t>
    </rPh>
    <phoneticPr fontId="6"/>
  </si>
  <si>
    <t>主なる内容</t>
    <rPh sb="0" eb="1">
      <t>オモ</t>
    </rPh>
    <rPh sb="3" eb="4">
      <t>ウチ</t>
    </rPh>
    <rPh sb="4" eb="5">
      <t>カタチ</t>
    </rPh>
    <phoneticPr fontId="6"/>
  </si>
  <si>
    <t>内　　容</t>
    <rPh sb="0" eb="1">
      <t>ウチ</t>
    </rPh>
    <rPh sb="3" eb="4">
      <t>カタチ</t>
    </rPh>
    <phoneticPr fontId="6"/>
  </si>
  <si>
    <t>内　　　　　　容</t>
    <rPh sb="0" eb="1">
      <t>ウチ</t>
    </rPh>
    <rPh sb="7" eb="8">
      <t>カタチ</t>
    </rPh>
    <phoneticPr fontId="6"/>
  </si>
  <si>
    <t>上旬</t>
    <rPh sb="0" eb="2">
      <t>ジョウジュン</t>
    </rPh>
    <phoneticPr fontId="6"/>
  </si>
  <si>
    <t>　リーグ戦開幕</t>
    <rPh sb="4" eb="5">
      <t>セン</t>
    </rPh>
    <rPh sb="5" eb="7">
      <t>カイマク</t>
    </rPh>
    <phoneticPr fontId="6"/>
  </si>
  <si>
    <t>　会計監査</t>
    <rPh sb="1" eb="3">
      <t>カイケイ</t>
    </rPh>
    <rPh sb="3" eb="5">
      <t>カンサ</t>
    </rPh>
    <phoneticPr fontId="6"/>
  </si>
  <si>
    <t>　理事会</t>
    <rPh sb="1" eb="4">
      <t>リジカイ</t>
    </rPh>
    <phoneticPr fontId="6"/>
  </si>
  <si>
    <t>　リーグ部会</t>
    <rPh sb="4" eb="6">
      <t>ブカイ</t>
    </rPh>
    <phoneticPr fontId="6"/>
  </si>
  <si>
    <t>　リーグ運営について</t>
    <rPh sb="4" eb="6">
      <t>ウンエイ</t>
    </rPh>
    <phoneticPr fontId="6"/>
  </si>
  <si>
    <t>　リーグ戦前期終了</t>
    <rPh sb="4" eb="5">
      <t>セン</t>
    </rPh>
    <rPh sb="5" eb="7">
      <t>ゼンキ</t>
    </rPh>
    <rPh sb="7" eb="9">
      <t>シュウリョウ</t>
    </rPh>
    <phoneticPr fontId="6"/>
  </si>
  <si>
    <t>競技委員会</t>
    <rPh sb="0" eb="2">
      <t>キョウギ</t>
    </rPh>
    <rPh sb="2" eb="4">
      <t>イイン</t>
    </rPh>
    <rPh sb="4" eb="5">
      <t>カイ</t>
    </rPh>
    <phoneticPr fontId="6"/>
  </si>
  <si>
    <t>　後期リ-グ運営について</t>
    <rPh sb="1" eb="3">
      <t>コウキ</t>
    </rPh>
    <rPh sb="6" eb="8">
      <t>ウンエイ</t>
    </rPh>
    <phoneticPr fontId="6"/>
  </si>
  <si>
    <r>
      <t>後期リーグ運営</t>
    </r>
    <r>
      <rPr>
        <sz val="9"/>
        <rFont val="ＭＳ Ｐゴシック"/>
        <family val="3"/>
        <charset val="128"/>
      </rPr>
      <t>について</t>
    </r>
    <rPh sb="0" eb="2">
      <t>コウキ</t>
    </rPh>
    <rPh sb="5" eb="7">
      <t>ウンエイ</t>
    </rPh>
    <phoneticPr fontId="6"/>
  </si>
  <si>
    <t>　トーナメント申込受付</t>
    <rPh sb="7" eb="9">
      <t>モウシコ</t>
    </rPh>
    <rPh sb="9" eb="11">
      <t>ウケツケ</t>
    </rPh>
    <phoneticPr fontId="6"/>
  </si>
  <si>
    <t>　新規加盟受付締切（書類）</t>
    <rPh sb="1" eb="3">
      <t>シンキ</t>
    </rPh>
    <rPh sb="3" eb="5">
      <t>カメイ</t>
    </rPh>
    <rPh sb="5" eb="7">
      <t>ウケツケ</t>
    </rPh>
    <rPh sb="7" eb="9">
      <t>シメキリ</t>
    </rPh>
    <rPh sb="10" eb="12">
      <t>ショルイ</t>
    </rPh>
    <phoneticPr fontId="6"/>
  </si>
  <si>
    <t>抽　選</t>
    <rPh sb="0" eb="1">
      <t>チュウ</t>
    </rPh>
    <rPh sb="2" eb="3">
      <t>セン</t>
    </rPh>
    <phoneticPr fontId="6"/>
  </si>
  <si>
    <t>　トーナメントについて</t>
    <phoneticPr fontId="6"/>
  </si>
  <si>
    <t>リーグ戦後期開始</t>
    <rPh sb="3" eb="4">
      <t>セン</t>
    </rPh>
    <rPh sb="4" eb="6">
      <t>コウキ</t>
    </rPh>
    <rPh sb="6" eb="8">
      <t>カイシ</t>
    </rPh>
    <phoneticPr fontId="6"/>
  </si>
  <si>
    <t>実施</t>
    <rPh sb="0" eb="2">
      <t>ジッシ</t>
    </rPh>
    <phoneticPr fontId="6"/>
  </si>
  <si>
    <t>　トーナメント日程</t>
    <rPh sb="7" eb="9">
      <t>ニッテイ</t>
    </rPh>
    <phoneticPr fontId="6"/>
  </si>
  <si>
    <t>　リーグ戦終了</t>
    <rPh sb="4" eb="5">
      <t>セン</t>
    </rPh>
    <rPh sb="5" eb="7">
      <t>シュウリョウ</t>
    </rPh>
    <phoneticPr fontId="6"/>
  </si>
  <si>
    <t>トーナメント大会開始</t>
    <rPh sb="6" eb="8">
      <t>タイカイ</t>
    </rPh>
    <rPh sb="8" eb="10">
      <t>カイシ</t>
    </rPh>
    <phoneticPr fontId="6"/>
  </si>
  <si>
    <t>　リーグ編成・競技委員選出</t>
    <rPh sb="4" eb="6">
      <t>ヘンセイ</t>
    </rPh>
    <rPh sb="7" eb="9">
      <t>キョウギ</t>
    </rPh>
    <rPh sb="9" eb="11">
      <t>イイン</t>
    </rPh>
    <rPh sb="11" eb="13">
      <t>センシュツ</t>
    </rPh>
    <phoneticPr fontId="6"/>
  </si>
  <si>
    <t xml:space="preserve">  選手エントリー表提出期限</t>
    <phoneticPr fontId="6"/>
  </si>
  <si>
    <t>　リーグ役員承認</t>
    <rPh sb="4" eb="6">
      <t>ヤクイン</t>
    </rPh>
    <rPh sb="6" eb="8">
      <t>ショウニン</t>
    </rPh>
    <phoneticPr fontId="6"/>
  </si>
  <si>
    <t>　リーグ編成・</t>
    <rPh sb="4" eb="6">
      <t>ヘンセイ</t>
    </rPh>
    <phoneticPr fontId="6"/>
  </si>
  <si>
    <t>　審判エントリー表提出期限</t>
    <rPh sb="1" eb="3">
      <t>シンパン</t>
    </rPh>
    <rPh sb="8" eb="9">
      <t>ヒョウ</t>
    </rPh>
    <rPh sb="9" eb="11">
      <t>テイシュツ</t>
    </rPh>
    <rPh sb="11" eb="13">
      <t>キゲン</t>
    </rPh>
    <phoneticPr fontId="6"/>
  </si>
  <si>
    <t>について</t>
  </si>
  <si>
    <t>トーナメント大会終了</t>
    <rPh sb="6" eb="8">
      <t>タイカイ</t>
    </rPh>
    <rPh sb="8" eb="10">
      <t>シュウリョウ</t>
    </rPh>
    <phoneticPr fontId="6"/>
  </si>
  <si>
    <t>議長杯表彰式</t>
    <rPh sb="0" eb="2">
      <t>ギチョウ</t>
    </rPh>
    <rPh sb="2" eb="3">
      <t>ハイ</t>
    </rPh>
    <rPh sb="3" eb="5">
      <t>ヒョウショウ</t>
    </rPh>
    <rPh sb="5" eb="6">
      <t>シキ</t>
    </rPh>
    <phoneticPr fontId="6"/>
  </si>
  <si>
    <t>監督部会　</t>
    <rPh sb="0" eb="2">
      <t>カントク</t>
    </rPh>
    <rPh sb="2" eb="4">
      <t>ブカイ</t>
    </rPh>
    <phoneticPr fontId="6"/>
  </si>
  <si>
    <t>　競技委員･チーム監督</t>
    <rPh sb="1" eb="3">
      <t>キョウギ</t>
    </rPh>
    <rPh sb="3" eb="5">
      <t>イイン</t>
    </rPh>
    <rPh sb="9" eb="11">
      <t>カントク</t>
    </rPh>
    <phoneticPr fontId="6"/>
  </si>
  <si>
    <t>審判部会　</t>
    <rPh sb="0" eb="1">
      <t>シン</t>
    </rPh>
    <rPh sb="1" eb="2">
      <t>パン</t>
    </rPh>
    <rPh sb="2" eb="3">
      <t>ブ</t>
    </rPh>
    <rPh sb="3" eb="4">
      <t>カイ</t>
    </rPh>
    <phoneticPr fontId="6"/>
  </si>
  <si>
    <t>　審判委員・チーム審判担当</t>
    <rPh sb="1" eb="3">
      <t>シンパン</t>
    </rPh>
    <rPh sb="3" eb="5">
      <t>イイン</t>
    </rPh>
    <rPh sb="9" eb="11">
      <t>シンパン</t>
    </rPh>
    <rPh sb="11" eb="13">
      <t>タントウ</t>
    </rPh>
    <phoneticPr fontId="6"/>
  </si>
  <si>
    <t>（丸尾杯）</t>
    <rPh sb="1" eb="3">
      <t>マルオ</t>
    </rPh>
    <rPh sb="3" eb="4">
      <t>ハイ</t>
    </rPh>
    <phoneticPr fontId="6"/>
  </si>
  <si>
    <r>
      <t>◆</t>
    </r>
    <r>
      <rPr>
        <sz val="10"/>
        <rFont val="ＭＳ Ｐゴシック"/>
        <family val="3"/>
        <charset val="128"/>
      </rPr>
      <t>審判更新取得講習会×３回</t>
    </r>
    <rPh sb="3" eb="5">
      <t>コウシン</t>
    </rPh>
    <rPh sb="5" eb="7">
      <t>シュトク</t>
    </rPh>
    <rPh sb="7" eb="9">
      <t>コウシュウ</t>
    </rPh>
    <rPh sb="12" eb="13">
      <t>カイ</t>
    </rPh>
    <phoneticPr fontId="6"/>
  </si>
  <si>
    <r>
      <t>◆</t>
    </r>
    <r>
      <rPr>
        <sz val="10"/>
        <rFont val="ＭＳ Ｐゴシック"/>
        <family val="3"/>
        <charset val="128"/>
      </rPr>
      <t>審判新規取得講習会×１回</t>
    </r>
    <rPh sb="3" eb="5">
      <t>シンキ</t>
    </rPh>
    <rPh sb="5" eb="7">
      <t>シュトク</t>
    </rPh>
    <rPh sb="7" eb="10">
      <t>コウシュウカイ</t>
    </rPh>
    <rPh sb="12" eb="13">
      <t>カイ</t>
    </rPh>
    <phoneticPr fontId="6"/>
  </si>
  <si>
    <t>40-1</t>
    <phoneticPr fontId="6"/>
  </si>
  <si>
    <t>40-2</t>
    <phoneticPr fontId="6"/>
  </si>
  <si>
    <t>40-3</t>
    <phoneticPr fontId="6"/>
  </si>
  <si>
    <t>40-4</t>
    <phoneticPr fontId="6"/>
  </si>
  <si>
    <t>50-1</t>
    <phoneticPr fontId="6"/>
  </si>
  <si>
    <t>50-2</t>
    <phoneticPr fontId="6"/>
  </si>
  <si>
    <t>　次年度運営と競技委員</t>
    <rPh sb="1" eb="4">
      <t>ジネンド</t>
    </rPh>
    <rPh sb="4" eb="6">
      <t>ウンエイ</t>
    </rPh>
    <rPh sb="7" eb="9">
      <t>キョウギ</t>
    </rPh>
    <rPh sb="9" eb="11">
      <t>イイン</t>
    </rPh>
    <phoneticPr fontId="6"/>
  </si>
  <si>
    <t>（県議長杯）</t>
    <rPh sb="1" eb="2">
      <t>ケン</t>
    </rPh>
    <rPh sb="2" eb="4">
      <t>ギチョウ</t>
    </rPh>
    <rPh sb="4" eb="5">
      <t>ハイ</t>
    </rPh>
    <phoneticPr fontId="43"/>
  </si>
  <si>
    <t>　　　競技委員承認</t>
    <phoneticPr fontId="6"/>
  </si>
  <si>
    <t>～</t>
    <phoneticPr fontId="6"/>
  </si>
  <si>
    <t>　　　　　　（単位　円）</t>
    <rPh sb="7" eb="9">
      <t>タンイ</t>
    </rPh>
    <rPh sb="10" eb="11">
      <t>エン</t>
    </rPh>
    <phoneticPr fontId="6"/>
  </si>
  <si>
    <t>　</t>
    <phoneticPr fontId="6"/>
  </si>
  <si>
    <t>項　　　目</t>
    <rPh sb="0" eb="1">
      <t>コウ</t>
    </rPh>
    <rPh sb="4" eb="5">
      <t>メ</t>
    </rPh>
    <phoneticPr fontId="6"/>
  </si>
  <si>
    <t>備　考</t>
    <rPh sb="0" eb="1">
      <t>ソナエ</t>
    </rPh>
    <rPh sb="2" eb="3">
      <t>コウ</t>
    </rPh>
    <phoneticPr fontId="6"/>
  </si>
  <si>
    <t>１）収入の部</t>
    <rPh sb="2" eb="4">
      <t>シュウニュウ</t>
    </rPh>
    <rPh sb="5" eb="6">
      <t>ブ</t>
    </rPh>
    <phoneticPr fontId="6"/>
  </si>
  <si>
    <t>リーグ加盟費</t>
    <rPh sb="3" eb="5">
      <t>カメイ</t>
    </rPh>
    <rPh sb="5" eb="6">
      <t>ヒ</t>
    </rPh>
    <phoneticPr fontId="6"/>
  </si>
  <si>
    <t>登録費</t>
    <rPh sb="0" eb="2">
      <t>トウロク</t>
    </rPh>
    <rPh sb="2" eb="3">
      <t>ヒ</t>
    </rPh>
    <phoneticPr fontId="6"/>
  </si>
  <si>
    <t>チーム登録費</t>
    <rPh sb="3" eb="5">
      <t>トウロク</t>
    </rPh>
    <rPh sb="5" eb="6">
      <t>ヒ</t>
    </rPh>
    <phoneticPr fontId="6"/>
  </si>
  <si>
    <t>個人登録費</t>
    <rPh sb="0" eb="2">
      <t>コジン</t>
    </rPh>
    <rPh sb="2" eb="4">
      <t>トウロク</t>
    </rPh>
    <rPh sb="4" eb="5">
      <t>ヒ</t>
    </rPh>
    <phoneticPr fontId="6"/>
  </si>
  <si>
    <t>追加個人登録費</t>
    <rPh sb="0" eb="2">
      <t>ツイカ</t>
    </rPh>
    <rPh sb="2" eb="4">
      <t>コジン</t>
    </rPh>
    <rPh sb="4" eb="6">
      <t>トウロク</t>
    </rPh>
    <rPh sb="6" eb="7">
      <t>ヒ</t>
    </rPh>
    <phoneticPr fontId="6"/>
  </si>
  <si>
    <t>審判登録費</t>
    <rPh sb="0" eb="2">
      <t>シンパン</t>
    </rPh>
    <rPh sb="2" eb="4">
      <t>トウロク</t>
    </rPh>
    <rPh sb="4" eb="5">
      <t>ヒ</t>
    </rPh>
    <phoneticPr fontId="6"/>
  </si>
  <si>
    <t>大会参加費</t>
    <rPh sb="0" eb="2">
      <t>タイカイ</t>
    </rPh>
    <rPh sb="2" eb="4">
      <t>サンカ</t>
    </rPh>
    <rPh sb="4" eb="5">
      <t>ヒ</t>
    </rPh>
    <phoneticPr fontId="6"/>
  </si>
  <si>
    <t>リーグ戦</t>
    <rPh sb="3" eb="4">
      <t>セン</t>
    </rPh>
    <phoneticPr fontId="6"/>
  </si>
  <si>
    <t>トーナメント戦</t>
    <rPh sb="6" eb="7">
      <t>セン</t>
    </rPh>
    <phoneticPr fontId="6"/>
  </si>
  <si>
    <t>審判認定･更新料</t>
    <rPh sb="0" eb="2">
      <t>シンパン</t>
    </rPh>
    <rPh sb="2" eb="4">
      <t>ニンテイ</t>
    </rPh>
    <rPh sb="5" eb="7">
      <t>コウシン</t>
    </rPh>
    <rPh sb="7" eb="8">
      <t>リョウ</t>
    </rPh>
    <phoneticPr fontId="6"/>
  </si>
  <si>
    <t>更新＝300名　新規＝120名</t>
    <rPh sb="0" eb="2">
      <t>コウシン</t>
    </rPh>
    <rPh sb="6" eb="7">
      <t>メイ</t>
    </rPh>
    <rPh sb="8" eb="10">
      <t>シンキ</t>
    </rPh>
    <rPh sb="14" eb="15">
      <t>メイ</t>
    </rPh>
    <phoneticPr fontId="6"/>
  </si>
  <si>
    <t>納入金過不足</t>
    <rPh sb="0" eb="3">
      <t>ノウニュウキン</t>
    </rPh>
    <rPh sb="3" eb="6">
      <t>カフソク</t>
    </rPh>
    <phoneticPr fontId="6"/>
  </si>
  <si>
    <t>雑収入</t>
    <rPh sb="0" eb="1">
      <t>ザツ</t>
    </rPh>
    <rPh sb="1" eb="3">
      <t>シュウニュウ</t>
    </rPh>
    <phoneticPr fontId="6"/>
  </si>
  <si>
    <t>２）支出の部</t>
    <rPh sb="2" eb="4">
      <t>シシュツ</t>
    </rPh>
    <rPh sb="5" eb="6">
      <t>ブ</t>
    </rPh>
    <phoneticPr fontId="6"/>
  </si>
  <si>
    <t>運営基金繰入</t>
    <rPh sb="0" eb="2">
      <t>ウンエイ</t>
    </rPh>
    <rPh sb="2" eb="4">
      <t>キキン</t>
    </rPh>
    <rPh sb="4" eb="5">
      <t>ク</t>
    </rPh>
    <rPh sb="5" eb="6">
      <t>イ</t>
    </rPh>
    <phoneticPr fontId="6"/>
  </si>
  <si>
    <t>次年度繰越金</t>
    <rPh sb="0" eb="3">
      <t>ジネンド</t>
    </rPh>
    <rPh sb="3" eb="5">
      <t>クリコシ</t>
    </rPh>
    <rPh sb="5" eb="6">
      <t>キン</t>
    </rPh>
    <phoneticPr fontId="6"/>
  </si>
  <si>
    <t>五十雀3部</t>
    <rPh sb="0" eb="2">
      <t>ゴジュウ</t>
    </rPh>
    <rPh sb="2" eb="3">
      <t>スズメ</t>
    </rPh>
    <rPh sb="4" eb="5">
      <t>ブ</t>
    </rPh>
    <phoneticPr fontId="6"/>
  </si>
  <si>
    <t>六十雀1部</t>
    <rPh sb="0" eb="3">
      <t>ロクジュウカラ</t>
    </rPh>
    <rPh sb="4" eb="5">
      <t>ブ</t>
    </rPh>
    <phoneticPr fontId="6"/>
  </si>
  <si>
    <t>六十雀2部</t>
    <rPh sb="0" eb="3">
      <t>ロクジュウカラ</t>
    </rPh>
    <rPh sb="4" eb="5">
      <t>ブ</t>
    </rPh>
    <phoneticPr fontId="6"/>
  </si>
  <si>
    <t>回</t>
    <rPh sb="0" eb="1">
      <t>カイ</t>
    </rPh>
    <phoneticPr fontId="6"/>
  </si>
  <si>
    <t>50-3</t>
    <phoneticPr fontId="6"/>
  </si>
  <si>
    <t>３位</t>
    <rPh sb="1" eb="2">
      <t>イ</t>
    </rPh>
    <phoneticPr fontId="6"/>
  </si>
  <si>
    <t>四十雀</t>
    <rPh sb="0" eb="3">
      <t>シジュウカラ</t>
    </rPh>
    <phoneticPr fontId="6"/>
  </si>
  <si>
    <t>五十雀</t>
    <rPh sb="0" eb="2">
      <t>50</t>
    </rPh>
    <rPh sb="2" eb="3">
      <t>スズメ</t>
    </rPh>
    <phoneticPr fontId="6"/>
  </si>
  <si>
    <t>六十雀</t>
    <rPh sb="0" eb="2">
      <t>60</t>
    </rPh>
    <rPh sb="2" eb="3">
      <t>スズメ</t>
    </rPh>
    <phoneticPr fontId="6"/>
  </si>
  <si>
    <t>　　1）トーナメント大会の結果　　　　　　</t>
    <rPh sb="13" eb="15">
      <t>ケッカ</t>
    </rPh>
    <phoneticPr fontId="6"/>
  </si>
  <si>
    <t>※新規加盟</t>
    <rPh sb="1" eb="3">
      <t>シンキ</t>
    </rPh>
    <rPh sb="3" eb="5">
      <t>カメイ</t>
    </rPh>
    <phoneticPr fontId="6"/>
  </si>
  <si>
    <t>　　</t>
    <phoneticPr fontId="6"/>
  </si>
  <si>
    <t>（一社）神奈川シニアサッカーリーグ　</t>
    <rPh sb="1" eb="3">
      <t>イチシャ</t>
    </rPh>
    <rPh sb="4" eb="7">
      <t>カナガワ</t>
    </rPh>
    <phoneticPr fontId="6"/>
  </si>
  <si>
    <t>横浜シニア５０</t>
    <rPh sb="0" eb="2">
      <t>ヨコハマ</t>
    </rPh>
    <phoneticPr fontId="6"/>
  </si>
  <si>
    <t>七十雀</t>
    <rPh sb="0" eb="2">
      <t>ナナジュウ</t>
    </rPh>
    <rPh sb="2" eb="3">
      <t>スズメ</t>
    </rPh>
    <phoneticPr fontId="6"/>
  </si>
  <si>
    <t>茅ヶ崎シニア７０</t>
    <rPh sb="0" eb="3">
      <t>チガサキ</t>
    </rPh>
    <phoneticPr fontId="6"/>
  </si>
  <si>
    <t>　海老名市文化会館（１８：３０～）(＊藤沢商工会館)</t>
    <rPh sb="1" eb="4">
      <t>エビナ</t>
    </rPh>
    <rPh sb="4" eb="5">
      <t>シ</t>
    </rPh>
    <rPh sb="5" eb="7">
      <t>ブンカ</t>
    </rPh>
    <rPh sb="7" eb="9">
      <t>カイカン</t>
    </rPh>
    <phoneticPr fontId="6"/>
  </si>
  <si>
    <r>
      <t>実行委員会</t>
    </r>
    <r>
      <rPr>
        <sz val="10"/>
        <rFont val="ＭＳ Ｐゴシック"/>
        <family val="3"/>
        <charset val="128"/>
      </rPr>
      <t>兼リーグ部会</t>
    </r>
    <rPh sb="0" eb="2">
      <t>ジッコウ</t>
    </rPh>
    <rPh sb="1" eb="4">
      <t>イインカイ</t>
    </rPh>
    <rPh sb="8" eb="10">
      <t>ブカイ</t>
    </rPh>
    <phoneticPr fontId="6"/>
  </si>
  <si>
    <t>　総会（理事会）</t>
    <rPh sb="1" eb="3">
      <t>ソウカイ</t>
    </rPh>
    <rPh sb="4" eb="7">
      <t>リジカイ</t>
    </rPh>
    <phoneticPr fontId="43"/>
  </si>
  <si>
    <t>事業報告・会計報告他</t>
    <rPh sb="0" eb="2">
      <t>ジギョウ</t>
    </rPh>
    <rPh sb="2" eb="4">
      <t>ホウコク</t>
    </rPh>
    <rPh sb="5" eb="7">
      <t>カイケイ</t>
    </rPh>
    <rPh sb="7" eb="9">
      <t>ホウコク</t>
    </rPh>
    <rPh sb="9" eb="10">
      <t>ホカ</t>
    </rPh>
    <phoneticPr fontId="43"/>
  </si>
  <si>
    <t>実行委員会</t>
    <rPh sb="0" eb="2">
      <t>ジッコウ</t>
    </rPh>
    <rPh sb="2" eb="5">
      <t>イインカイ</t>
    </rPh>
    <phoneticPr fontId="43"/>
  </si>
  <si>
    <t>　事業・会計報告、計画</t>
    <rPh sb="1" eb="3">
      <t>ジギョウ</t>
    </rPh>
    <rPh sb="4" eb="6">
      <t>カイケイ</t>
    </rPh>
    <rPh sb="6" eb="8">
      <t>ホウコク</t>
    </rPh>
    <rPh sb="9" eb="11">
      <t>ケイカク</t>
    </rPh>
    <phoneticPr fontId="6"/>
  </si>
  <si>
    <t>シニア選手権</t>
    <rPh sb="3" eb="6">
      <t>センシュケン</t>
    </rPh>
    <phoneticPr fontId="6"/>
  </si>
  <si>
    <t>於；海老名市文化会館</t>
    <rPh sb="0" eb="1">
      <t>オ</t>
    </rPh>
    <rPh sb="2" eb="5">
      <t>エビナ</t>
    </rPh>
    <rPh sb="5" eb="6">
      <t>シ</t>
    </rPh>
    <rPh sb="6" eb="8">
      <t>ブンカ</t>
    </rPh>
    <rPh sb="8" eb="10">
      <t>カイカン</t>
    </rPh>
    <phoneticPr fontId="6"/>
  </si>
  <si>
    <t>③ ＋ ④＋⑤</t>
    <phoneticPr fontId="42"/>
  </si>
  <si>
    <t>⑤</t>
    <phoneticPr fontId="42"/>
  </si>
  <si>
    <t>前年度繰越金</t>
    <rPh sb="0" eb="1">
      <t>ゼン</t>
    </rPh>
    <rPh sb="1" eb="3">
      <t>ネンド</t>
    </rPh>
    <rPh sb="3" eb="5">
      <t>クリコシ</t>
    </rPh>
    <rPh sb="5" eb="6">
      <t>キン</t>
    </rPh>
    <phoneticPr fontId="6"/>
  </si>
  <si>
    <t>④</t>
    <phoneticPr fontId="42"/>
  </si>
  <si>
    <t>運営基金より</t>
    <rPh sb="0" eb="2">
      <t>ウンエイ</t>
    </rPh>
    <rPh sb="2" eb="4">
      <t>キキン</t>
    </rPh>
    <phoneticPr fontId="42"/>
  </si>
  <si>
    <t>① - ② = ③</t>
    <phoneticPr fontId="42"/>
  </si>
  <si>
    <t>本年度収支差額</t>
    <rPh sb="0" eb="2">
      <t>ホンネン</t>
    </rPh>
    <rPh sb="2" eb="3">
      <t>ド</t>
    </rPh>
    <rPh sb="3" eb="5">
      <t>シュウシ</t>
    </rPh>
    <rPh sb="5" eb="7">
      <t>サガク</t>
    </rPh>
    <phoneticPr fontId="42"/>
  </si>
  <si>
    <t>②法人税等</t>
    <rPh sb="1" eb="4">
      <t>ホウジンゼイ</t>
    </rPh>
    <rPh sb="4" eb="5">
      <t>トウ</t>
    </rPh>
    <phoneticPr fontId="42"/>
  </si>
  <si>
    <t>公租公課</t>
    <rPh sb="0" eb="2">
      <t>コウソ</t>
    </rPh>
    <rPh sb="2" eb="4">
      <t>コウカ</t>
    </rPh>
    <phoneticPr fontId="42"/>
  </si>
  <si>
    <t>①収入の部 - 支出の部</t>
    <rPh sb="1" eb="3">
      <t>シュウニュウ</t>
    </rPh>
    <rPh sb="4" eb="5">
      <t>ブ</t>
    </rPh>
    <rPh sb="8" eb="10">
      <t>シシュツ</t>
    </rPh>
    <rPh sb="11" eb="12">
      <t>ブ</t>
    </rPh>
    <phoneticPr fontId="42"/>
  </si>
  <si>
    <t>税引き前収支差額</t>
    <rPh sb="0" eb="2">
      <t>ゼイビ</t>
    </rPh>
    <rPh sb="3" eb="4">
      <t>マエ</t>
    </rPh>
    <rPh sb="4" eb="6">
      <t>シュウシ</t>
    </rPh>
    <rPh sb="6" eb="8">
      <t>サガク</t>
    </rPh>
    <phoneticPr fontId="42"/>
  </si>
  <si>
    <t>銀行振込手数料</t>
    <rPh sb="0" eb="2">
      <t>ギンコウ</t>
    </rPh>
    <rPh sb="2" eb="4">
      <t>フリコミ</t>
    </rPh>
    <rPh sb="4" eb="7">
      <t>テスウリョウ</t>
    </rPh>
    <phoneticPr fontId="43"/>
  </si>
  <si>
    <t>事務員給与</t>
    <rPh sb="0" eb="2">
      <t>ジム</t>
    </rPh>
    <rPh sb="2" eb="3">
      <t>イン</t>
    </rPh>
    <rPh sb="3" eb="5">
      <t>キュウヨ</t>
    </rPh>
    <phoneticPr fontId="6"/>
  </si>
  <si>
    <t>シニア選手権</t>
    <rPh sb="3" eb="6">
      <t>センシュケン</t>
    </rPh>
    <phoneticPr fontId="43"/>
  </si>
  <si>
    <t>正会員会費</t>
    <rPh sb="0" eb="3">
      <t>セイカイイン</t>
    </rPh>
    <rPh sb="3" eb="5">
      <t>カイヒ</t>
    </rPh>
    <phoneticPr fontId="6"/>
  </si>
  <si>
    <t>講習会キャンセル料</t>
    <rPh sb="0" eb="2">
      <t>コウシュウ</t>
    </rPh>
    <rPh sb="2" eb="3">
      <t>カイ</t>
    </rPh>
    <rPh sb="8" eb="9">
      <t>リョウ</t>
    </rPh>
    <phoneticPr fontId="43"/>
  </si>
  <si>
    <r>
      <t>六十雀リーグ参加費　￥13,000 　</t>
    </r>
    <r>
      <rPr>
        <sz val="9"/>
        <rFont val="ＭＳ Ｐゴシック"/>
        <family val="3"/>
        <charset val="128"/>
      </rPr>
      <t>《不参加：なし》</t>
    </r>
    <rPh sb="0" eb="3">
      <t>ロクジュウカラ</t>
    </rPh>
    <rPh sb="2" eb="3">
      <t>スズメ</t>
    </rPh>
    <rPh sb="6" eb="9">
      <t>サンカヒ</t>
    </rPh>
    <rPh sb="20" eb="23">
      <t>フサンカ</t>
    </rPh>
    <phoneticPr fontId="6"/>
  </si>
  <si>
    <r>
      <t>七十雀リーグ参加費　￥10,000 　</t>
    </r>
    <r>
      <rPr>
        <sz val="9"/>
        <rFont val="ＭＳ Ｐゴシック"/>
        <family val="3"/>
        <charset val="128"/>
      </rPr>
      <t>《不参加：なし》</t>
    </r>
    <rPh sb="0" eb="2">
      <t>ナナジュウ</t>
    </rPh>
    <rPh sb="2" eb="3">
      <t>スズメ</t>
    </rPh>
    <rPh sb="6" eb="9">
      <t>サンカヒ</t>
    </rPh>
    <rPh sb="20" eb="23">
      <t>フサンカ</t>
    </rPh>
    <phoneticPr fontId="6"/>
  </si>
  <si>
    <t>　3）未使用管理費</t>
    <rPh sb="3" eb="6">
      <t>ミシヨウ</t>
    </rPh>
    <rPh sb="6" eb="9">
      <t>カンリヒ</t>
    </rPh>
    <phoneticPr fontId="6"/>
  </si>
  <si>
    <r>
      <t>＊</t>
    </r>
    <r>
      <rPr>
        <sz val="8"/>
        <rFont val="ＭＳ Ｐゴシック"/>
        <family val="3"/>
        <charset val="128"/>
      </rPr>
      <t>賞状</t>
    </r>
    <r>
      <rPr>
        <sz val="9"/>
        <rFont val="ＭＳ Ｐゴシック"/>
        <family val="3"/>
        <charset val="128"/>
      </rPr>
      <t>110×30</t>
    </r>
    <rPh sb="1" eb="3">
      <t>ショウジョウ</t>
    </rPh>
    <phoneticPr fontId="6"/>
  </si>
  <si>
    <r>
      <t>＊</t>
    </r>
    <r>
      <rPr>
        <sz val="8"/>
        <rFont val="ＭＳ Ｐゴシック"/>
        <family val="3"/>
        <charset val="128"/>
      </rPr>
      <t>賞状</t>
    </r>
    <r>
      <rPr>
        <sz val="9"/>
        <rFont val="ＭＳ Ｐゴシック"/>
        <family val="3"/>
        <charset val="128"/>
      </rPr>
      <t>110×16</t>
    </r>
    <rPh sb="1" eb="3">
      <t>ショウジョウ</t>
    </rPh>
    <phoneticPr fontId="6"/>
  </si>
  <si>
    <t>*500×1名/１試合</t>
    <rPh sb="6" eb="7">
      <t>メイ</t>
    </rPh>
    <rPh sb="9" eb="11">
      <t>シアイ</t>
    </rPh>
    <phoneticPr fontId="6"/>
  </si>
  <si>
    <t>　　3）認定審判更新・新規講習会について</t>
    <rPh sb="4" eb="6">
      <t>ニンテイ</t>
    </rPh>
    <phoneticPr fontId="6"/>
  </si>
  <si>
    <t>準優勝</t>
    <rPh sb="0" eb="3">
      <t>ジュンユウショウ</t>
    </rPh>
    <phoneticPr fontId="6"/>
  </si>
  <si>
    <t>丸尾杯終了</t>
    <rPh sb="0" eb="2">
      <t>マルオ</t>
    </rPh>
    <rPh sb="2" eb="3">
      <t>ハイ</t>
    </rPh>
    <rPh sb="3" eb="5">
      <t>シュウリョウ</t>
    </rPh>
    <phoneticPr fontId="6"/>
  </si>
  <si>
    <t>10ﾁｰﾑ　45試合</t>
    <rPh sb="8" eb="10">
      <t>シアイ</t>
    </rPh>
    <phoneticPr fontId="6"/>
  </si>
  <si>
    <t>11ﾁｰﾑ　55試合　　　</t>
    <rPh sb="8" eb="10">
      <t>シアイ</t>
    </rPh>
    <phoneticPr fontId="6"/>
  </si>
  <si>
    <t>優勝　＠10000Ｘ4</t>
    <rPh sb="0" eb="2">
      <t>ユウショウ</t>
    </rPh>
    <phoneticPr fontId="6"/>
  </si>
  <si>
    <t>＊盾　40000</t>
    <rPh sb="1" eb="2">
      <t>タテ</t>
    </rPh>
    <phoneticPr fontId="6"/>
  </si>
  <si>
    <t>優勝　＠10000Ｘ10</t>
    <rPh sb="0" eb="2">
      <t>ユウショウ</t>
    </rPh>
    <phoneticPr fontId="6"/>
  </si>
  <si>
    <t>＊盾　100000</t>
    <rPh sb="1" eb="2">
      <t>タテ</t>
    </rPh>
    <phoneticPr fontId="6"/>
  </si>
  <si>
    <t>審判講習会</t>
    <rPh sb="0" eb="1">
      <t>ハン</t>
    </rPh>
    <rPh sb="1" eb="4">
      <t>コウシュウカイ</t>
    </rPh>
    <phoneticPr fontId="43"/>
  </si>
  <si>
    <t xml:space="preserve">利子・審判員証発行 </t>
    <rPh sb="0" eb="2">
      <t>リシ</t>
    </rPh>
    <rPh sb="3" eb="6">
      <t>シンパンイン</t>
    </rPh>
    <rPh sb="6" eb="7">
      <t>ショウ</t>
    </rPh>
    <rPh sb="7" eb="9">
      <t>ハッコウ</t>
    </rPh>
    <phoneticPr fontId="43"/>
  </si>
  <si>
    <t>旅費・交通費</t>
    <rPh sb="0" eb="2">
      <t>リョヒ</t>
    </rPh>
    <rPh sb="3" eb="6">
      <t>コウツウヒ</t>
    </rPh>
    <phoneticPr fontId="6"/>
  </si>
  <si>
    <t>広告宣伝費</t>
    <rPh sb="0" eb="2">
      <t>コウコク</t>
    </rPh>
    <rPh sb="2" eb="5">
      <t>センデンヒ</t>
    </rPh>
    <phoneticPr fontId="6"/>
  </si>
  <si>
    <t>ＨＰ維持・印刷費他</t>
    <rPh sb="2" eb="4">
      <t>イジ</t>
    </rPh>
    <rPh sb="5" eb="7">
      <t>インサツ</t>
    </rPh>
    <rPh sb="7" eb="8">
      <t>ヒ</t>
    </rPh>
    <rPh sb="8" eb="9">
      <t>ホカ</t>
    </rPh>
    <phoneticPr fontId="42"/>
  </si>
  <si>
    <t>支払い手数料</t>
    <rPh sb="0" eb="2">
      <t>シハラ</t>
    </rPh>
    <rPh sb="3" eb="6">
      <t>テスウリョウ</t>
    </rPh>
    <phoneticPr fontId="6"/>
  </si>
  <si>
    <t>施設利用料</t>
    <rPh sb="0" eb="2">
      <t>シセツ</t>
    </rPh>
    <rPh sb="2" eb="4">
      <t>リヨウ</t>
    </rPh>
    <rPh sb="4" eb="5">
      <t>リョウ</t>
    </rPh>
    <phoneticPr fontId="6"/>
  </si>
  <si>
    <t>会議施設等</t>
    <rPh sb="0" eb="2">
      <t>カイギ</t>
    </rPh>
    <rPh sb="2" eb="4">
      <t>シセツ</t>
    </rPh>
    <rPh sb="4" eb="5">
      <t>トウ</t>
    </rPh>
    <phoneticPr fontId="6"/>
  </si>
  <si>
    <t>事務用消耗品費</t>
    <rPh sb="0" eb="3">
      <t>ジムヨウ</t>
    </rPh>
    <rPh sb="3" eb="6">
      <t>ショウモウヒン</t>
    </rPh>
    <rPh sb="6" eb="7">
      <t>ヒ</t>
    </rPh>
    <phoneticPr fontId="6"/>
  </si>
  <si>
    <t>通信費</t>
    <rPh sb="0" eb="3">
      <t>ツウシンヒ</t>
    </rPh>
    <phoneticPr fontId="6"/>
  </si>
  <si>
    <t>郵送料</t>
    <rPh sb="0" eb="3">
      <t>ユウソウリョウ</t>
    </rPh>
    <phoneticPr fontId="6"/>
  </si>
  <si>
    <t>接待・交際費</t>
    <rPh sb="0" eb="2">
      <t>セッタイ</t>
    </rPh>
    <rPh sb="3" eb="6">
      <t>コウサイヒ</t>
    </rPh>
    <phoneticPr fontId="6"/>
  </si>
  <si>
    <t>慶弔費</t>
    <rPh sb="0" eb="3">
      <t>ケイチョウヒ</t>
    </rPh>
    <phoneticPr fontId="6"/>
  </si>
  <si>
    <t>備品・消耗品費</t>
    <rPh sb="0" eb="2">
      <t>ビヒン</t>
    </rPh>
    <rPh sb="3" eb="6">
      <t>ショウモウヒン</t>
    </rPh>
    <rPh sb="6" eb="7">
      <t>ヒ</t>
    </rPh>
    <phoneticPr fontId="6"/>
  </si>
  <si>
    <t>テント他</t>
    <rPh sb="3" eb="4">
      <t>ホカ</t>
    </rPh>
    <phoneticPr fontId="6"/>
  </si>
  <si>
    <t>管理諸費</t>
    <rPh sb="0" eb="2">
      <t>カンリ</t>
    </rPh>
    <rPh sb="2" eb="4">
      <t>ショヒ</t>
    </rPh>
    <phoneticPr fontId="6"/>
  </si>
  <si>
    <t>月次決算・決算書等作成システム費用・法人関係等</t>
    <rPh sb="0" eb="2">
      <t>ゲツジ</t>
    </rPh>
    <rPh sb="2" eb="4">
      <t>ケッサン</t>
    </rPh>
    <rPh sb="5" eb="7">
      <t>ケッサン</t>
    </rPh>
    <rPh sb="7" eb="8">
      <t>ショ</t>
    </rPh>
    <rPh sb="8" eb="9">
      <t>トウ</t>
    </rPh>
    <rPh sb="9" eb="11">
      <t>サクセイ</t>
    </rPh>
    <rPh sb="15" eb="17">
      <t>ヒヨウ</t>
    </rPh>
    <rPh sb="18" eb="20">
      <t>ホウジン</t>
    </rPh>
    <rPh sb="20" eb="22">
      <t>カンケイ</t>
    </rPh>
    <rPh sb="22" eb="23">
      <t>トウ</t>
    </rPh>
    <phoneticPr fontId="42"/>
  </si>
  <si>
    <t>研究・研修費</t>
    <rPh sb="0" eb="2">
      <t>ケンキュウ</t>
    </rPh>
    <rPh sb="3" eb="6">
      <t>ケンシュウヒ</t>
    </rPh>
    <phoneticPr fontId="6"/>
  </si>
  <si>
    <t>租税公課</t>
    <rPh sb="0" eb="2">
      <t>ソゼイ</t>
    </rPh>
    <rPh sb="2" eb="4">
      <t>コウカ</t>
    </rPh>
    <phoneticPr fontId="6"/>
  </si>
  <si>
    <t>諸会費</t>
    <rPh sb="0" eb="3">
      <t>ショカイヒ</t>
    </rPh>
    <phoneticPr fontId="6"/>
  </si>
  <si>
    <t>県サッカー協会等</t>
    <rPh sb="0" eb="1">
      <t>ケン</t>
    </rPh>
    <rPh sb="5" eb="7">
      <t>キョウカイ</t>
    </rPh>
    <rPh sb="7" eb="8">
      <t>トウ</t>
    </rPh>
    <phoneticPr fontId="6"/>
  </si>
  <si>
    <t>雑費</t>
    <rPh sb="0" eb="2">
      <t>ザッピ</t>
    </rPh>
    <phoneticPr fontId="6"/>
  </si>
  <si>
    <t>≪入替戦40≫</t>
    <rPh sb="1" eb="2">
      <t>イ</t>
    </rPh>
    <rPh sb="2" eb="3">
      <t>カ</t>
    </rPh>
    <rPh sb="3" eb="4">
      <t>セン</t>
    </rPh>
    <phoneticPr fontId="6"/>
  </si>
  <si>
    <t>≪入替戦50・60≫</t>
    <rPh sb="1" eb="2">
      <t>イ</t>
    </rPh>
    <rPh sb="2" eb="3">
      <t>カ</t>
    </rPh>
    <rPh sb="3" eb="4">
      <t>セン</t>
    </rPh>
    <phoneticPr fontId="6"/>
  </si>
  <si>
    <t>海老名市文化会館</t>
    <rPh sb="0" eb="3">
      <t>エビナ</t>
    </rPh>
    <rPh sb="3" eb="4">
      <t>シ</t>
    </rPh>
    <rPh sb="4" eb="6">
      <t>ブンカ</t>
    </rPh>
    <rPh sb="6" eb="8">
      <t>カイカン</t>
    </rPh>
    <phoneticPr fontId="42"/>
  </si>
  <si>
    <t>更新講習会</t>
    <rPh sb="0" eb="2">
      <t>コウシン</t>
    </rPh>
    <rPh sb="2" eb="5">
      <t>コウシュウカイ</t>
    </rPh>
    <phoneticPr fontId="6"/>
  </si>
  <si>
    <t>新規取得講習会</t>
    <rPh sb="0" eb="2">
      <t>シンキ</t>
    </rPh>
    <rPh sb="2" eb="4">
      <t>シュトク</t>
    </rPh>
    <rPh sb="4" eb="7">
      <t>コウシュウカイ</t>
    </rPh>
    <phoneticPr fontId="6"/>
  </si>
  <si>
    <t>南足柄四十雀</t>
    <rPh sb="0" eb="3">
      <t>ミナミアシガラ</t>
    </rPh>
    <rPh sb="3" eb="6">
      <t>シジュウカラ</t>
    </rPh>
    <phoneticPr fontId="6"/>
  </si>
  <si>
    <t>湘南・藤沢４０</t>
    <rPh sb="0" eb="2">
      <t>ショウナン</t>
    </rPh>
    <rPh sb="3" eb="5">
      <t>フジサワ</t>
    </rPh>
    <phoneticPr fontId="6"/>
  </si>
  <si>
    <t>足柄上シニア４０</t>
    <rPh sb="0" eb="3">
      <t>アシガラカミ</t>
    </rPh>
    <phoneticPr fontId="6"/>
  </si>
  <si>
    <t>サロンパス４０</t>
    <phoneticPr fontId="6"/>
  </si>
  <si>
    <t>綾瀬五十雀ＳＣ</t>
    <rPh sb="0" eb="2">
      <t>アヤセ</t>
    </rPh>
    <rPh sb="2" eb="4">
      <t>50</t>
    </rPh>
    <rPh sb="4" eb="5">
      <t>スズメ</t>
    </rPh>
    <phoneticPr fontId="6"/>
  </si>
  <si>
    <t>Ｖ港北５０</t>
    <rPh sb="1" eb="3">
      <t>コウホク</t>
    </rPh>
    <phoneticPr fontId="6"/>
  </si>
  <si>
    <t>秦野シニアＦＣ５０</t>
    <rPh sb="0" eb="2">
      <t>ハダノ</t>
    </rPh>
    <phoneticPr fontId="6"/>
  </si>
  <si>
    <t>川崎シニアＳＣ６０</t>
    <rPh sb="0" eb="2">
      <t>カワサキ</t>
    </rPh>
    <phoneticPr fontId="6"/>
  </si>
  <si>
    <t>湘南ペガサス６０ＳＣ</t>
    <rPh sb="0" eb="2">
      <t>ショウナン</t>
    </rPh>
    <phoneticPr fontId="6"/>
  </si>
  <si>
    <t>ウイットセサンタ</t>
    <phoneticPr fontId="6"/>
  </si>
  <si>
    <t>横須賀シニアＳＣ６０</t>
    <rPh sb="0" eb="3">
      <t>ヨコスカ</t>
    </rPh>
    <phoneticPr fontId="6"/>
  </si>
  <si>
    <t>栄光シニアクラブ７０</t>
    <rPh sb="0" eb="2">
      <t>エイコウ</t>
    </rPh>
    <phoneticPr fontId="6"/>
  </si>
  <si>
    <t>湘南ペガサスＳＣ７０</t>
    <rPh sb="0" eb="2">
      <t>ショウナン</t>
    </rPh>
    <phoneticPr fontId="6"/>
  </si>
  <si>
    <t>１．　２０２３年度後期リーグ行事及び運営について</t>
    <phoneticPr fontId="6"/>
  </si>
  <si>
    <t>監督部会　　　２０２４年　３月１６日（土）１８：３０～　海老名市文化会館３Ｆ多目的室</t>
    <rPh sb="0" eb="2">
      <t>カントク</t>
    </rPh>
    <rPh sb="2" eb="4">
      <t>ブカイ</t>
    </rPh>
    <rPh sb="11" eb="12">
      <t>ネン</t>
    </rPh>
    <rPh sb="14" eb="15">
      <t>ガツ</t>
    </rPh>
    <rPh sb="17" eb="18">
      <t>ニチ</t>
    </rPh>
    <rPh sb="19" eb="20">
      <t>ツチ</t>
    </rPh>
    <rPh sb="28" eb="31">
      <t>エビナ</t>
    </rPh>
    <rPh sb="31" eb="32">
      <t>シ</t>
    </rPh>
    <rPh sb="32" eb="34">
      <t>ブンカ</t>
    </rPh>
    <rPh sb="34" eb="36">
      <t>カイカン</t>
    </rPh>
    <rPh sb="38" eb="41">
      <t>タモクテキ</t>
    </rPh>
    <rPh sb="41" eb="42">
      <t>シツ</t>
    </rPh>
    <phoneticPr fontId="6"/>
  </si>
  <si>
    <t>審判部会　　　２０２４年　３月２３日（土）１８：３０～　海老名市文化会館３Ｆ多目的室</t>
    <rPh sb="0" eb="2">
      <t>シンパン</t>
    </rPh>
    <rPh sb="2" eb="4">
      <t>ブカイ</t>
    </rPh>
    <rPh sb="11" eb="12">
      <t>ネン</t>
    </rPh>
    <rPh sb="14" eb="15">
      <t>ガツ</t>
    </rPh>
    <rPh sb="17" eb="18">
      <t>ニチ</t>
    </rPh>
    <rPh sb="19" eb="20">
      <t>ツチ</t>
    </rPh>
    <rPh sb="28" eb="31">
      <t>エビナ</t>
    </rPh>
    <rPh sb="31" eb="32">
      <t>シ</t>
    </rPh>
    <rPh sb="32" eb="34">
      <t>ブンカ</t>
    </rPh>
    <rPh sb="34" eb="36">
      <t>カイカン</t>
    </rPh>
    <rPh sb="38" eb="41">
      <t>タモクテキ</t>
    </rPh>
    <rPh sb="41" eb="42">
      <t>シツ</t>
    </rPh>
    <phoneticPr fontId="6"/>
  </si>
  <si>
    <t>審判委員会　　　　　２０２４年　３月２４日（日）１８：３０～　　湘南台公民館　第４談話室　</t>
    <rPh sb="0" eb="2">
      <t>シンパン</t>
    </rPh>
    <rPh sb="2" eb="5">
      <t>イインカイ</t>
    </rPh>
    <rPh sb="14" eb="15">
      <t>ネン</t>
    </rPh>
    <rPh sb="17" eb="18">
      <t>ガツ</t>
    </rPh>
    <rPh sb="20" eb="21">
      <t>ニチ</t>
    </rPh>
    <rPh sb="22" eb="23">
      <t>ニチ</t>
    </rPh>
    <rPh sb="32" eb="35">
      <t>ショウナンダイ</t>
    </rPh>
    <rPh sb="35" eb="38">
      <t>コウミンカン</t>
    </rPh>
    <rPh sb="39" eb="40">
      <t>ダイ</t>
    </rPh>
    <rPh sb="41" eb="44">
      <t>ダンワシツ</t>
    </rPh>
    <phoneticPr fontId="6"/>
  </si>
  <si>
    <t>２０２４年　２月２５日（日）１８：００～　</t>
    <rPh sb="12" eb="13">
      <t>ニチ</t>
    </rPh>
    <phoneticPr fontId="6"/>
  </si>
  <si>
    <t>海老名市文化会館３Ｆ多目的室</t>
    <rPh sb="3" eb="4">
      <t>シ</t>
    </rPh>
    <rPh sb="10" eb="14">
      <t>タモクテキシツ</t>
    </rPh>
    <phoneticPr fontId="6"/>
  </si>
  <si>
    <t>２０２４年　３月　３日（日）１８：００～　</t>
    <rPh sb="12" eb="13">
      <t>ニチ</t>
    </rPh>
    <phoneticPr fontId="6"/>
  </si>
  <si>
    <t>２０２４年　３月１０日（日）１８：００～　</t>
    <rPh sb="12" eb="13">
      <t>ニチ</t>
    </rPh>
    <phoneticPr fontId="6"/>
  </si>
  <si>
    <t>２０２４年　３月１７日（日）１８：００～　</t>
    <rPh sb="12" eb="13">
      <t>ニチ</t>
    </rPh>
    <phoneticPr fontId="6"/>
  </si>
  <si>
    <t>２．　２０２４年度に向けて</t>
    <phoneticPr fontId="6"/>
  </si>
  <si>
    <t>１０７名受講</t>
    <rPh sb="3" eb="4">
      <t>メイ</t>
    </rPh>
    <rPh sb="4" eb="6">
      <t>ジュコウ</t>
    </rPh>
    <phoneticPr fontId="6"/>
  </si>
  <si>
    <t>②リーグ設立４０周年について</t>
    <rPh sb="4" eb="6">
      <t>セツリツ</t>
    </rPh>
    <rPh sb="8" eb="10">
      <t>シュウネン</t>
    </rPh>
    <phoneticPr fontId="6"/>
  </si>
  <si>
    <t>◆模範審判実技指導研修会</t>
    <rPh sb="1" eb="3">
      <t>モハン</t>
    </rPh>
    <rPh sb="3" eb="5">
      <t>シンパン</t>
    </rPh>
    <rPh sb="5" eb="7">
      <t>ジツギ</t>
    </rPh>
    <phoneticPr fontId="6"/>
  </si>
  <si>
    <t>前期</t>
    <rPh sb="0" eb="1">
      <t>ゼンキ</t>
    </rPh>
    <phoneticPr fontId="6"/>
  </si>
  <si>
    <t>後期</t>
    <rPh sb="0" eb="1">
      <t>コウキ</t>
    </rPh>
    <phoneticPr fontId="6"/>
  </si>
  <si>
    <t>　トーナメント・新規加盟</t>
    <rPh sb="8" eb="10">
      <t>シンキ</t>
    </rPh>
    <rPh sb="10" eb="12">
      <t>カメイ</t>
    </rPh>
    <phoneticPr fontId="6"/>
  </si>
  <si>
    <t>２０２４年度　ＫＳＳＬ　年間予定表　　</t>
    <rPh sb="4" eb="6">
      <t>ネンド</t>
    </rPh>
    <rPh sb="12" eb="14">
      <t>ネンカン</t>
    </rPh>
    <rPh sb="14" eb="16">
      <t>ヨテイ</t>
    </rPh>
    <rPh sb="16" eb="17">
      <t>ヒョウ</t>
    </rPh>
    <phoneticPr fontId="6"/>
  </si>
  <si>
    <t>　25年度競技委員</t>
    <rPh sb="5" eb="7">
      <t>キョウギ</t>
    </rPh>
    <rPh sb="7" eb="9">
      <t>イイン</t>
    </rPh>
    <phoneticPr fontId="6"/>
  </si>
  <si>
    <t>　25年度リーグ運営計画</t>
    <rPh sb="3" eb="5">
      <t>ネンド</t>
    </rPh>
    <rPh sb="8" eb="10">
      <t>ウンエイ</t>
    </rPh>
    <rPh sb="10" eb="12">
      <t>ケイカク</t>
    </rPh>
    <phoneticPr fontId="6"/>
  </si>
  <si>
    <t>　25年度予算・事業計画</t>
    <rPh sb="3" eb="5">
      <t>ネンド</t>
    </rPh>
    <rPh sb="5" eb="7">
      <t>ヨサン</t>
    </rPh>
    <rPh sb="8" eb="10">
      <t>ジギョウ</t>
    </rPh>
    <rPh sb="10" eb="12">
      <t>ケイカク</t>
    </rPh>
    <phoneticPr fontId="6"/>
  </si>
  <si>
    <t>25年度リーグ運営</t>
    <rPh sb="2" eb="4">
      <t>ネンド</t>
    </rPh>
    <rPh sb="7" eb="9">
      <t>ウンエイ</t>
    </rPh>
    <phoneticPr fontId="6"/>
  </si>
  <si>
    <t>２０２５年</t>
    <phoneticPr fontId="6"/>
  </si>
  <si>
    <t>２０２５年</t>
    <rPh sb="4" eb="5">
      <t>ネン</t>
    </rPh>
    <phoneticPr fontId="6"/>
  </si>
  <si>
    <t>2・3月</t>
    <rPh sb="3" eb="4">
      <t>ガツ</t>
    </rPh>
    <phoneticPr fontId="6"/>
  </si>
  <si>
    <t>3月</t>
    <rPh sb="1" eb="2">
      <t>ガツ</t>
    </rPh>
    <phoneticPr fontId="6"/>
  </si>
  <si>
    <t>２０２４年度予算案（大会運営費）について</t>
    <rPh sb="4" eb="6">
      <t>ネンド</t>
    </rPh>
    <rPh sb="6" eb="8">
      <t>ヨサン</t>
    </rPh>
    <rPh sb="8" eb="9">
      <t>アン</t>
    </rPh>
    <rPh sb="10" eb="12">
      <t>タイカイ</t>
    </rPh>
    <rPh sb="12" eb="15">
      <t>ウンエイヒ</t>
    </rPh>
    <phoneticPr fontId="6"/>
  </si>
  <si>
    <t>2023年度実績</t>
    <rPh sb="4" eb="5">
      <t>ネン</t>
    </rPh>
    <rPh sb="5" eb="6">
      <t>ド</t>
    </rPh>
    <rPh sb="6" eb="8">
      <t>ジッセキ</t>
    </rPh>
    <phoneticPr fontId="6"/>
  </si>
  <si>
    <r>
      <t>10ﾁｰﾑ　45試合</t>
    </r>
    <r>
      <rPr>
        <sz val="9"/>
        <rFont val="ＭＳ Ｐゴシック"/>
        <family val="3"/>
        <charset val="128"/>
      </rPr>
      <t>　</t>
    </r>
    <rPh sb="8" eb="10">
      <t>シアイ</t>
    </rPh>
    <phoneticPr fontId="6"/>
  </si>
  <si>
    <t>　　２２２＋３＝２２５試合</t>
    <rPh sb="11" eb="13">
      <t>シアイ</t>
    </rPh>
    <phoneticPr fontId="6"/>
  </si>
  <si>
    <t>11ﾁｰﾑ  55試合</t>
    <rPh sb="9" eb="11">
      <t>シアイ</t>
    </rPh>
    <phoneticPr fontId="6"/>
  </si>
  <si>
    <t>9ﾁｰﾑ　45試合（順位決定戦9試合を含む）　　　</t>
    <rPh sb="7" eb="9">
      <t>シアイ</t>
    </rPh>
    <rPh sb="10" eb="12">
      <t>ジュンイ</t>
    </rPh>
    <rPh sb="12" eb="15">
      <t>ケッテイセン</t>
    </rPh>
    <rPh sb="16" eb="18">
      <t>シアイ</t>
    </rPh>
    <rPh sb="19" eb="20">
      <t>フク</t>
    </rPh>
    <phoneticPr fontId="6"/>
  </si>
  <si>
    <t>14ﾁｰﾑ  63試合（2ブロック順位決定戦含む）　</t>
    <rPh sb="9" eb="11">
      <t>シアイ</t>
    </rPh>
    <rPh sb="17" eb="22">
      <t>ジュンイケッテイセン</t>
    </rPh>
    <rPh sb="22" eb="23">
      <t>フク</t>
    </rPh>
    <phoneticPr fontId="6"/>
  </si>
  <si>
    <t>３５０＋３＝３５８試合</t>
    <rPh sb="9" eb="11">
      <t>シアイ</t>
    </rPh>
    <phoneticPr fontId="6"/>
  </si>
  <si>
    <t>計　　５７２＋６＝５７８試合</t>
    <rPh sb="0" eb="1">
      <t>ケイ</t>
    </rPh>
    <rPh sb="12" eb="14">
      <t>シアイ</t>
    </rPh>
    <phoneticPr fontId="6"/>
  </si>
  <si>
    <r>
      <t>四十雀リーグ参加費　￥15,000 　</t>
    </r>
    <r>
      <rPr>
        <sz val="9"/>
        <rFont val="ＭＳ Ｐゴシック"/>
        <family val="3"/>
        <charset val="128"/>
      </rPr>
      <t>《不参加：なし》</t>
    </r>
    <rPh sb="0" eb="2">
      <t>４０</t>
    </rPh>
    <rPh sb="2" eb="3">
      <t>スズメ</t>
    </rPh>
    <rPh sb="6" eb="9">
      <t>サンカヒ</t>
    </rPh>
    <rPh sb="20" eb="23">
      <t>フサンカ</t>
    </rPh>
    <phoneticPr fontId="6"/>
  </si>
  <si>
    <r>
      <t>五十雀リーグ参加費　￥14,000 　</t>
    </r>
    <r>
      <rPr>
        <sz val="9"/>
        <rFont val="ＭＳ Ｐゴシック"/>
        <family val="3"/>
        <charset val="128"/>
      </rPr>
      <t>《不参加：なし》</t>
    </r>
    <rPh sb="0" eb="3">
      <t>ゴジュウカラ</t>
    </rPh>
    <rPh sb="2" eb="3">
      <t>スズメ</t>
    </rPh>
    <rPh sb="6" eb="9">
      <t>サンカヒ</t>
    </rPh>
    <rPh sb="20" eb="23">
      <t>フサンカ</t>
    </rPh>
    <phoneticPr fontId="6"/>
  </si>
  <si>
    <t>　　       　　　　　　　　２０２４年度　神奈川シニアサッカーリーグ</t>
    <rPh sb="21" eb="23">
      <t>ネンド</t>
    </rPh>
    <rPh sb="24" eb="27">
      <t>カナガワ</t>
    </rPh>
    <phoneticPr fontId="6"/>
  </si>
  <si>
    <t>自　　　２０２４年４月　1日</t>
    <rPh sb="0" eb="1">
      <t>ジ</t>
    </rPh>
    <rPh sb="8" eb="9">
      <t>ネン</t>
    </rPh>
    <rPh sb="10" eb="11">
      <t>ツキ</t>
    </rPh>
    <rPh sb="13" eb="14">
      <t>ニチ</t>
    </rPh>
    <phoneticPr fontId="6"/>
  </si>
  <si>
    <t>2022年度決算</t>
    <rPh sb="4" eb="6">
      <t>ネンド</t>
    </rPh>
    <rPh sb="6" eb="8">
      <t>ケッサン</t>
    </rPh>
    <phoneticPr fontId="6"/>
  </si>
  <si>
    <t>＠7000Ｘ2</t>
    <phoneticPr fontId="6"/>
  </si>
  <si>
    <t>新年会費収入</t>
    <rPh sb="0" eb="3">
      <t>シンネンカイ</t>
    </rPh>
    <rPh sb="3" eb="4">
      <t>ヒ</t>
    </rPh>
    <rPh sb="4" eb="6">
      <t>シュウニュウ</t>
    </rPh>
    <phoneticPr fontId="6"/>
  </si>
  <si>
    <t>入替え戦6試合含む</t>
    <rPh sb="0" eb="2">
      <t>イレカ</t>
    </rPh>
    <rPh sb="3" eb="4">
      <t>セン</t>
    </rPh>
    <rPh sb="5" eb="7">
      <t>シアイ</t>
    </rPh>
    <rPh sb="7" eb="8">
      <t>フク</t>
    </rPh>
    <phoneticPr fontId="6"/>
  </si>
  <si>
    <t>選手・警告退場集計</t>
    <rPh sb="0" eb="2">
      <t>センシュ</t>
    </rPh>
    <rPh sb="3" eb="5">
      <t>ケイコク</t>
    </rPh>
    <rPh sb="5" eb="7">
      <t>タイジョウ</t>
    </rPh>
    <rPh sb="7" eb="9">
      <t>シュウケイ</t>
    </rPh>
    <phoneticPr fontId="43"/>
  </si>
  <si>
    <r>
      <t>　</t>
    </r>
    <r>
      <rPr>
        <u val="double"/>
        <sz val="16"/>
        <rFont val="ＭＳ Ｐゴシック"/>
        <family val="3"/>
        <charset val="128"/>
      </rPr>
      <t>　一　般　会　計　予　算（素案）　</t>
    </r>
    <r>
      <rPr>
        <sz val="16"/>
        <rFont val="ＭＳ Ｐゴシック"/>
        <family val="3"/>
        <charset val="128"/>
      </rPr>
      <t>　</t>
    </r>
    <rPh sb="10" eb="11">
      <t>ヨ</t>
    </rPh>
    <rPh sb="12" eb="13">
      <t>サン</t>
    </rPh>
    <rPh sb="14" eb="16">
      <t>ソアン</t>
    </rPh>
    <phoneticPr fontId="6"/>
  </si>
  <si>
    <t>23/24年度予算素案比較</t>
    <rPh sb="5" eb="7">
      <t>ネンド</t>
    </rPh>
    <rPh sb="7" eb="9">
      <t>ヨサン</t>
    </rPh>
    <rPh sb="9" eb="11">
      <t>ソアン</t>
    </rPh>
    <rPh sb="11" eb="13">
      <t>ヒカク</t>
    </rPh>
    <phoneticPr fontId="6"/>
  </si>
  <si>
    <t>2024年度予算素案</t>
    <rPh sb="4" eb="6">
      <t>ネンド</t>
    </rPh>
    <rPh sb="6" eb="8">
      <t>ヨサン</t>
    </rPh>
    <rPh sb="8" eb="10">
      <t>ソアン</t>
    </rPh>
    <phoneticPr fontId="6"/>
  </si>
  <si>
    <t xml:space="preserve">2022年度実績 </t>
    <rPh sb="4" eb="5">
      <t>ネン</t>
    </rPh>
    <rPh sb="5" eb="6">
      <t>ド</t>
    </rPh>
    <rPh sb="6" eb="8">
      <t>ジッセキ</t>
    </rPh>
    <phoneticPr fontId="6"/>
  </si>
  <si>
    <t>2024年度見込</t>
    <rPh sb="4" eb="5">
      <t>ネン</t>
    </rPh>
    <rPh sb="5" eb="6">
      <t>ド</t>
    </rPh>
    <rPh sb="6" eb="8">
      <t>ミコ</t>
    </rPh>
    <phoneticPr fontId="6"/>
  </si>
  <si>
    <t>3チーム加盟</t>
    <rPh sb="4" eb="6">
      <t>カメイ</t>
    </rPh>
    <phoneticPr fontId="6"/>
  </si>
  <si>
    <t>＠12,000ｘ113ﾁｰﾑ　</t>
    <phoneticPr fontId="6"/>
  </si>
  <si>
    <t>＠3000ｘ113ﾁｰﾑ　</t>
    <phoneticPr fontId="6"/>
  </si>
  <si>
    <t>2022年実績：新規122名</t>
    <rPh sb="4" eb="5">
      <t>ネン</t>
    </rPh>
    <rPh sb="5" eb="7">
      <t>ジッセキ</t>
    </rPh>
    <rPh sb="8" eb="10">
      <t>シンキ</t>
    </rPh>
    <rPh sb="13" eb="14">
      <t>メイ</t>
    </rPh>
    <phoneticPr fontId="43"/>
  </si>
  <si>
    <t>更新319名</t>
    <rPh sb="0" eb="2">
      <t>コウシン</t>
    </rPh>
    <rPh sb="5" eb="6">
      <t>メイ</t>
    </rPh>
    <phoneticPr fontId="6"/>
  </si>
  <si>
    <t>2023年度予算</t>
    <rPh sb="4" eb="6">
      <t>ネンド</t>
    </rPh>
    <rPh sb="6" eb="8">
      <t>ヨサン</t>
    </rPh>
    <phoneticPr fontId="6"/>
  </si>
  <si>
    <t>＠500ｘ2,700名　　　　</t>
    <rPh sb="10" eb="11">
      <t>メイ</t>
    </rPh>
    <phoneticPr fontId="6"/>
  </si>
  <si>
    <t>＠500ｘ250名（2023年度分）</t>
    <rPh sb="8" eb="9">
      <t>メイ</t>
    </rPh>
    <rPh sb="14" eb="16">
      <t>ネンド</t>
    </rPh>
    <rPh sb="16" eb="17">
      <t>ブン</t>
    </rPh>
    <phoneticPr fontId="6"/>
  </si>
  <si>
    <t>グランド確保・グランド提供・雨天中止管理ポイント</t>
    <rPh sb="1" eb="3">
      <t>カクホ</t>
    </rPh>
    <rPh sb="5" eb="7">
      <t>ウテン</t>
    </rPh>
    <rPh sb="11" eb="13">
      <t>テイキョウ</t>
    </rPh>
    <rPh sb="14" eb="16">
      <t>チュウシ</t>
    </rPh>
    <rPh sb="16" eb="18">
      <t>カンリ</t>
    </rPh>
    <rPh sb="20" eb="22">
      <t>ガイサン</t>
    </rPh>
    <phoneticPr fontId="43"/>
  </si>
  <si>
    <t>至　　　２０２５年３月３１日</t>
    <rPh sb="0" eb="1">
      <t>イタル</t>
    </rPh>
    <rPh sb="8" eb="9">
      <t>ネン</t>
    </rPh>
    <rPh sb="10" eb="11">
      <t>ガツ</t>
    </rPh>
    <rPh sb="13" eb="14">
      <t>ニチ</t>
    </rPh>
    <phoneticPr fontId="6"/>
  </si>
  <si>
    <t>　　2）予算素案について</t>
    <rPh sb="4" eb="6">
      <t>ヨサン</t>
    </rPh>
    <rPh sb="6" eb="8">
      <t>ソアン</t>
    </rPh>
    <phoneticPr fontId="6"/>
  </si>
  <si>
    <t>多摩クラブシニア７０</t>
    <rPh sb="0" eb="2">
      <t>タマ</t>
    </rPh>
    <phoneticPr fontId="6"/>
  </si>
  <si>
    <t>572試合　</t>
    <rPh sb="3" eb="5">
      <t>シアイ</t>
    </rPh>
    <phoneticPr fontId="6"/>
  </si>
  <si>
    <t>全チーム参加として</t>
    <rPh sb="0" eb="1">
      <t>ゼン</t>
    </rPh>
    <rPh sb="4" eb="6">
      <t>サンカ</t>
    </rPh>
    <phoneticPr fontId="6"/>
  </si>
  <si>
    <t>理事・幹事13名×＠12.000</t>
    <rPh sb="0" eb="2">
      <t>リジ</t>
    </rPh>
    <rPh sb="3" eb="5">
      <t>カンジ</t>
    </rPh>
    <rPh sb="7" eb="8">
      <t>メイ</t>
    </rPh>
    <phoneticPr fontId="42"/>
  </si>
  <si>
    <t>理事・監事登記手数料</t>
    <rPh sb="0" eb="2">
      <t>リジ</t>
    </rPh>
    <rPh sb="3" eb="5">
      <t>カンジ</t>
    </rPh>
    <rPh sb="5" eb="7">
      <t>トウキ</t>
    </rPh>
    <rPh sb="7" eb="9">
      <t>テスウ</t>
    </rPh>
    <rPh sb="9" eb="10">
      <t>リョウ</t>
    </rPh>
    <phoneticPr fontId="6"/>
  </si>
  <si>
    <t>賃借・リース料</t>
    <rPh sb="0" eb="2">
      <t>チンシャク</t>
    </rPh>
    <rPh sb="6" eb="7">
      <t>リョウ</t>
    </rPh>
    <phoneticPr fontId="6"/>
  </si>
  <si>
    <t>AED・グランド</t>
    <phoneticPr fontId="43"/>
  </si>
  <si>
    <t>ＡＥＤ講習会</t>
    <rPh sb="3" eb="6">
      <t>コウシュウカイ</t>
    </rPh>
    <phoneticPr fontId="6"/>
  </si>
  <si>
    <t>一般社団法人　神奈川シニアサッカーリーグ</t>
    <rPh sb="0" eb="2">
      <t>イッパン</t>
    </rPh>
    <rPh sb="2" eb="4">
      <t>シャダン</t>
    </rPh>
    <rPh sb="4" eb="6">
      <t>ホウジン</t>
    </rPh>
    <rPh sb="7" eb="10">
      <t>カナガワ</t>
    </rPh>
    <phoneticPr fontId="6"/>
  </si>
  <si>
    <r>
      <t>五十雀リーグ</t>
    </r>
    <r>
      <rPr>
        <b/>
        <u/>
        <sz val="11"/>
        <rFont val="ＭＳ Ｐゴシック"/>
        <family val="3"/>
        <charset val="128"/>
      </rPr>
      <t>　　　</t>
    </r>
    <rPh sb="0" eb="2">
      <t>ゴジュウ</t>
    </rPh>
    <rPh sb="2" eb="3">
      <t>スズメ</t>
    </rPh>
    <phoneticPr fontId="6"/>
  </si>
  <si>
    <t>　     会長　　　　小　野　正　裕</t>
    <rPh sb="6" eb="8">
      <t>カイチョウ</t>
    </rPh>
    <rPh sb="12" eb="13">
      <t>ショウ</t>
    </rPh>
    <rPh sb="14" eb="15">
      <t>ノ</t>
    </rPh>
    <rPh sb="16" eb="17">
      <t>セイ</t>
    </rPh>
    <rPh sb="18" eb="19">
      <t>ユウ</t>
    </rPh>
    <phoneticPr fontId="6"/>
  </si>
  <si>
    <t>コードＮｏ.　　　　　　　　　　　　　　　　　　</t>
    <phoneticPr fontId="6"/>
  </si>
  <si>
    <t>ＫＳＳＬ</t>
    <phoneticPr fontId="54"/>
  </si>
  <si>
    <t>殿</t>
    <rPh sb="0" eb="1">
      <t>トノ</t>
    </rPh>
    <phoneticPr fontId="6"/>
  </si>
  <si>
    <t>●振込先</t>
    <phoneticPr fontId="6"/>
  </si>
  <si>
    <t>横浜銀行　長後支店（店番号：６１５）　　普通預金</t>
    <rPh sb="0" eb="2">
      <t>ヨコハマ</t>
    </rPh>
    <rPh sb="2" eb="4">
      <t>ギンコウ</t>
    </rPh>
    <rPh sb="5" eb="7">
      <t>チョウゴ</t>
    </rPh>
    <rPh sb="7" eb="9">
      <t>シテン</t>
    </rPh>
    <rPh sb="10" eb="11">
      <t>ミセ</t>
    </rPh>
    <rPh sb="11" eb="13">
      <t>バンゴウ</t>
    </rPh>
    <rPh sb="20" eb="22">
      <t>フツウ</t>
    </rPh>
    <rPh sb="22" eb="24">
      <t>ヨキン</t>
    </rPh>
    <phoneticPr fontId="6"/>
  </si>
  <si>
    <t>口座番号　　　６１５１５４７</t>
    <rPh sb="0" eb="1">
      <t>コウザ</t>
    </rPh>
    <rPh sb="1" eb="3">
      <t>バンゴウ</t>
    </rPh>
    <phoneticPr fontId="6"/>
  </si>
  <si>
    <t>口座名義　　一般社団法人神奈川シニアサッカーリーグ</t>
    <rPh sb="0" eb="2">
      <t>コウザ</t>
    </rPh>
    <rPh sb="2" eb="4">
      <t>メイギ</t>
    </rPh>
    <rPh sb="6" eb="8">
      <t>イッパン</t>
    </rPh>
    <rPh sb="8" eb="10">
      <t>シャダン</t>
    </rPh>
    <rPh sb="10" eb="12">
      <t>ホウジン</t>
    </rPh>
    <rPh sb="12" eb="15">
      <t>カナガワ</t>
    </rPh>
    <phoneticPr fontId="6"/>
  </si>
  <si>
    <t>　　　代表理事　小野　正裕</t>
    <rPh sb="3" eb="5">
      <t>ダイヒョウ</t>
    </rPh>
    <rPh sb="5" eb="7">
      <t>リジ</t>
    </rPh>
    <rPh sb="8" eb="10">
      <t>オノ</t>
    </rPh>
    <rPh sb="11" eb="13">
      <t>マサヒロ</t>
    </rPh>
    <phoneticPr fontId="6"/>
  </si>
  <si>
    <t>『注意』　振込書のチーム名の前にコードＮｏ（　３桁　）を必ず付けて下さい。</t>
    <rPh sb="1" eb="3">
      <t>チュウイ</t>
    </rPh>
    <rPh sb="5" eb="7">
      <t>フリコミ</t>
    </rPh>
    <rPh sb="7" eb="8">
      <t>ショ</t>
    </rPh>
    <rPh sb="12" eb="13">
      <t>メイ</t>
    </rPh>
    <rPh sb="14" eb="15">
      <t>マエ</t>
    </rPh>
    <rPh sb="24" eb="25">
      <t>ケタ</t>
    </rPh>
    <rPh sb="28" eb="29">
      <t>カナラ</t>
    </rPh>
    <rPh sb="30" eb="31">
      <t>ツ</t>
    </rPh>
    <rPh sb="33" eb="34">
      <t>クダ</t>
    </rPh>
    <phoneticPr fontId="6"/>
  </si>
  <si>
    <t>●振込み期限</t>
    <phoneticPr fontId="6"/>
  </si>
  <si>
    <t>年度が異なりますので、３月には絶対振り込まないでください。</t>
    <rPh sb="0" eb="2">
      <t>ネンド</t>
    </rPh>
    <rPh sb="3" eb="4">
      <t>コト</t>
    </rPh>
    <rPh sb="12" eb="13">
      <t>ガツ</t>
    </rPh>
    <rPh sb="15" eb="17">
      <t>ゼッタイ</t>
    </rPh>
    <rPh sb="17" eb="18">
      <t>フ</t>
    </rPh>
    <rPh sb="19" eb="20">
      <t>コ</t>
    </rPh>
    <phoneticPr fontId="54"/>
  </si>
  <si>
    <t>●振り込み金額</t>
    <phoneticPr fontId="6"/>
  </si>
  <si>
    <t>　￥　　　　　　　　　　　円</t>
    <rPh sb="13" eb="14">
      <t>エン</t>
    </rPh>
    <phoneticPr fontId="6"/>
  </si>
  <si>
    <t>●内　　訳</t>
    <phoneticPr fontId="6"/>
  </si>
  <si>
    <t>＊</t>
    <phoneticPr fontId="6"/>
  </si>
  <si>
    <t>加盟費</t>
    <rPh sb="0" eb="2">
      <t>カメイ</t>
    </rPh>
    <rPh sb="2" eb="3">
      <t>ヒ</t>
    </rPh>
    <phoneticPr fontId="6"/>
  </si>
  <si>
    <t>新規加盟金</t>
    <rPh sb="0" eb="2">
      <t>シンキ</t>
    </rPh>
    <rPh sb="2" eb="4">
      <t>カメイ</t>
    </rPh>
    <rPh sb="4" eb="5">
      <t>キン</t>
    </rPh>
    <phoneticPr fontId="6"/>
  </si>
  <si>
    <t>￥</t>
    <phoneticPr fontId="6"/>
  </si>
  <si>
    <t>￥10,000円（新規加盟チームのみ）</t>
    <rPh sb="7" eb="8">
      <t>エン</t>
    </rPh>
    <rPh sb="9" eb="11">
      <t>シンキ</t>
    </rPh>
    <rPh sb="11" eb="13">
      <t>カメイ</t>
    </rPh>
    <phoneticPr fontId="6"/>
  </si>
  <si>
    <t>￥　　</t>
    <phoneticPr fontId="6"/>
  </si>
  <si>
    <t>￥　　　　　　　　　</t>
    <phoneticPr fontId="6"/>
  </si>
  <si>
    <r>
      <t>￥５００円×</t>
    </r>
    <r>
      <rPr>
        <u/>
        <sz val="11"/>
        <rFont val="ＭＳ Ｐゴシック"/>
        <family val="3"/>
        <charset val="128"/>
      </rPr>
      <t>　　　　</t>
    </r>
    <rPh sb="3" eb="4">
      <t>エン</t>
    </rPh>
    <phoneticPr fontId="6"/>
  </si>
  <si>
    <t>￥　　　</t>
    <phoneticPr fontId="6"/>
  </si>
  <si>
    <t>￥7,000／１試合</t>
    <rPh sb="8" eb="10">
      <t>シアイ</t>
    </rPh>
    <phoneticPr fontId="6"/>
  </si>
  <si>
    <t>トーナメント大会</t>
    <rPh sb="6" eb="8">
      <t>タイカイ</t>
    </rPh>
    <phoneticPr fontId="6"/>
  </si>
  <si>
    <t>参加希望チームのみ</t>
    <rPh sb="0" eb="2">
      <t>サンカ</t>
    </rPh>
    <rPh sb="2" eb="4">
      <t>キボウ</t>
    </rPh>
    <phoneticPr fontId="6"/>
  </si>
  <si>
    <t>前年度精算</t>
    <rPh sb="0" eb="3">
      <t>ゼンネンド</t>
    </rPh>
    <rPh sb="3" eb="5">
      <t>セイサン</t>
    </rPh>
    <phoneticPr fontId="6"/>
  </si>
  <si>
    <r>
      <t>￥５００円×</t>
    </r>
    <r>
      <rPr>
        <sz val="11"/>
        <rFont val="ＭＳ Ｐゴシック"/>
        <family val="3"/>
        <charset val="128"/>
      </rPr>
      <t>追加人数</t>
    </r>
    <rPh sb="2" eb="3">
      <t>エン</t>
    </rPh>
    <rPh sb="4" eb="6">
      <t>ツイカ</t>
    </rPh>
    <rPh sb="6" eb="8">
      <t>ニンズウ</t>
    </rPh>
    <phoneticPr fontId="6"/>
  </si>
  <si>
    <t>過不足</t>
    <rPh sb="0" eb="3">
      <t>カブソク</t>
    </rPh>
    <phoneticPr fontId="6"/>
  </si>
  <si>
    <t>審判更新・取得研修会</t>
    <rPh sb="0" eb="2">
      <t>シンパン</t>
    </rPh>
    <rPh sb="2" eb="4">
      <t>コウシン</t>
    </rPh>
    <rPh sb="5" eb="7">
      <t>シュトク</t>
    </rPh>
    <rPh sb="7" eb="10">
      <t>ケンシュウカイ</t>
    </rPh>
    <phoneticPr fontId="6"/>
  </si>
  <si>
    <t>　　　欠席者負担金</t>
    <rPh sb="3" eb="6">
      <t>ケッセキシャ</t>
    </rPh>
    <rPh sb="6" eb="9">
      <t>フタンキン</t>
    </rPh>
    <phoneticPr fontId="6"/>
  </si>
  <si>
    <t>会場提供ポイント</t>
    <rPh sb="0" eb="2">
      <t>カイジョウ</t>
    </rPh>
    <rPh sb="2" eb="4">
      <t>テイキョウ</t>
    </rPh>
    <phoneticPr fontId="6"/>
  </si>
  <si>
    <t>￥　－</t>
    <phoneticPr fontId="6"/>
  </si>
  <si>
    <t>会場不使用管理費</t>
    <rPh sb="0" eb="2">
      <t>カイジョウ</t>
    </rPh>
    <rPh sb="2" eb="5">
      <t>フシヨウ</t>
    </rPh>
    <rPh sb="5" eb="8">
      <t>カンリヒ</t>
    </rPh>
    <phoneticPr fontId="6"/>
  </si>
  <si>
    <t>合　　　　計</t>
    <rPh sb="0" eb="1">
      <t>ゴウ</t>
    </rPh>
    <rPh sb="5" eb="6">
      <t>ケイ</t>
    </rPh>
    <phoneticPr fontId="6"/>
  </si>
  <si>
    <t>￥　</t>
    <phoneticPr fontId="6"/>
  </si>
  <si>
    <t>【　注　意　】</t>
    <rPh sb="2" eb="3">
      <t>チュウ</t>
    </rPh>
    <rPh sb="4" eb="5">
      <t>イ</t>
    </rPh>
    <phoneticPr fontId="6"/>
  </si>
  <si>
    <t>トーナメント大会参加費も振り込み金額に含めてます。</t>
    <rPh sb="6" eb="8">
      <t>タイカイ</t>
    </rPh>
    <rPh sb="8" eb="10">
      <t>サンカ</t>
    </rPh>
    <rPh sb="10" eb="11">
      <t>ヒ</t>
    </rPh>
    <rPh sb="12" eb="13">
      <t>フ</t>
    </rPh>
    <rPh sb="14" eb="15">
      <t>コ</t>
    </rPh>
    <rPh sb="16" eb="18">
      <t>キンガク</t>
    </rPh>
    <rPh sb="19" eb="20">
      <t>フク</t>
    </rPh>
    <phoneticPr fontId="6"/>
  </si>
  <si>
    <t>　参加しないチームは差し引いて振り込みください。</t>
    <rPh sb="1" eb="3">
      <t>サンカ</t>
    </rPh>
    <rPh sb="10" eb="11">
      <t>サ</t>
    </rPh>
    <rPh sb="12" eb="13">
      <t>ヒ</t>
    </rPh>
    <rPh sb="15" eb="16">
      <t>フ</t>
    </rPh>
    <rPh sb="17" eb="18">
      <t>コ</t>
    </rPh>
    <phoneticPr fontId="6"/>
  </si>
  <si>
    <t>なお、振込費用につきましては、各チームにてご負担をお願いいたします。</t>
    <rPh sb="3" eb="5">
      <t>フリコミ</t>
    </rPh>
    <rPh sb="5" eb="7">
      <t>ヒヨウ</t>
    </rPh>
    <rPh sb="15" eb="16">
      <t>カク</t>
    </rPh>
    <rPh sb="22" eb="24">
      <t>フタン</t>
    </rPh>
    <rPh sb="26" eb="27">
      <t>ネガ</t>
    </rPh>
    <phoneticPr fontId="6"/>
  </si>
  <si>
    <t>※　問合せ先：　総務　笠原　　</t>
    <rPh sb="2" eb="4">
      <t>トイアワ</t>
    </rPh>
    <rPh sb="5" eb="6">
      <t>サキ</t>
    </rPh>
    <rPh sb="8" eb="10">
      <t>ソウム</t>
    </rPh>
    <rPh sb="11" eb="13">
      <t>カサハラ</t>
    </rPh>
    <phoneticPr fontId="6"/>
  </si>
  <si>
    <t>ｅ－ｍａｉｌ　kasahara@kssl.or.jp</t>
    <phoneticPr fontId="6"/>
  </si>
  <si>
    <t>２０２４年度諸費用（加盟費･登録費・大会参加費等について）</t>
    <rPh sb="4" eb="6">
      <t>ネンド</t>
    </rPh>
    <rPh sb="6" eb="9">
      <t>ショヒヨウ</t>
    </rPh>
    <rPh sb="10" eb="12">
      <t>カメイ</t>
    </rPh>
    <rPh sb="12" eb="13">
      <t>ヒ</t>
    </rPh>
    <rPh sb="14" eb="16">
      <t>トウロク</t>
    </rPh>
    <rPh sb="16" eb="17">
      <t>ヒ</t>
    </rPh>
    <rPh sb="18" eb="20">
      <t>タイカイ</t>
    </rPh>
    <rPh sb="20" eb="22">
      <t>サンカ</t>
    </rPh>
    <rPh sb="22" eb="23">
      <t>ヒ</t>
    </rPh>
    <rPh sb="23" eb="24">
      <t>トウ</t>
    </rPh>
    <phoneticPr fontId="6"/>
  </si>
  <si>
    <t>２０２３年度請求額－振込額等</t>
    <rPh sb="4" eb="6">
      <t>ネンド</t>
    </rPh>
    <rPh sb="6" eb="8">
      <t>セイキュウ</t>
    </rPh>
    <rPh sb="8" eb="9">
      <t>ガク</t>
    </rPh>
    <rPh sb="10" eb="12">
      <t>フリコミ</t>
    </rPh>
    <rPh sb="12" eb="13">
      <t>ガク</t>
    </rPh>
    <rPh sb="13" eb="14">
      <t>トウ</t>
    </rPh>
    <phoneticPr fontId="6"/>
  </si>
  <si>
    <t>２０２４年４月１日（月）より４月１５日（月）まで厳守ください。</t>
    <rPh sb="4" eb="5">
      <t>ネン</t>
    </rPh>
    <rPh sb="6" eb="7">
      <t>ガツ</t>
    </rPh>
    <rPh sb="8" eb="9">
      <t>ニチ</t>
    </rPh>
    <rPh sb="10" eb="11">
      <t>ツキ</t>
    </rPh>
    <rPh sb="15" eb="16">
      <t>ガツ</t>
    </rPh>
    <rPh sb="18" eb="19">
      <t>ニチ</t>
    </rPh>
    <rPh sb="20" eb="21">
      <t>ツキ</t>
    </rPh>
    <rPh sb="24" eb="26">
      <t>ゲンシュ</t>
    </rPh>
    <phoneticPr fontId="6"/>
  </si>
  <si>
    <t>２０２４年　３月　９日</t>
    <rPh sb="4" eb="5">
      <t>ネン</t>
    </rPh>
    <rPh sb="7" eb="8">
      <t>ガツ</t>
    </rPh>
    <rPh sb="10" eb="11">
      <t>ヒ</t>
    </rPh>
    <phoneticPr fontId="6"/>
  </si>
  <si>
    <t>２０２４年度諸費用を下記により振り込みください。</t>
    <rPh sb="4" eb="6">
      <t>ネンド</t>
    </rPh>
    <rPh sb="6" eb="9">
      <t>ショヒヨウ</t>
    </rPh>
    <rPh sb="10" eb="12">
      <t>カキ</t>
    </rPh>
    <rPh sb="15" eb="16">
      <t>フ</t>
    </rPh>
    <rPh sb="17" eb="18">
      <t>コ</t>
    </rPh>
    <phoneticPr fontId="6"/>
  </si>
  <si>
    <t>綾瀬ｓｃ</t>
    <rPh sb="0" eb="2">
      <t>アヤセ</t>
    </rPh>
    <phoneticPr fontId="6"/>
  </si>
  <si>
    <t>綾瀬2</t>
    <rPh sb="0" eb="2">
      <t>アヤセ</t>
    </rPh>
    <phoneticPr fontId="6"/>
  </si>
  <si>
    <t>③その他</t>
    <rPh sb="3" eb="4">
      <t>タ</t>
    </rPh>
    <phoneticPr fontId="6"/>
  </si>
  <si>
    <t>　　3）その他</t>
    <phoneticPr fontId="6"/>
  </si>
  <si>
    <t>①グランドの情報</t>
    <rPh sb="6" eb="8">
      <t>ジョウホウ</t>
    </rPh>
    <phoneticPr fontId="6"/>
  </si>
  <si>
    <t>２０２３年度「第５回実行委員会」資料</t>
    <rPh sb="7" eb="8">
      <t>ダイ</t>
    </rPh>
    <rPh sb="9" eb="10">
      <t>カイ</t>
    </rPh>
    <rPh sb="10" eb="12">
      <t>ジッコウ</t>
    </rPh>
    <rPh sb="12" eb="15">
      <t>イインカイ</t>
    </rPh>
    <phoneticPr fontId="6"/>
  </si>
  <si>
    <t>日時　：　２０２４年３月9日（土）１８：３０～２０：００</t>
    <rPh sb="0" eb="2">
      <t>ニチジ</t>
    </rPh>
    <rPh sb="9" eb="10">
      <t>ネン</t>
    </rPh>
    <rPh sb="11" eb="12">
      <t>ガツ</t>
    </rPh>
    <rPh sb="13" eb="14">
      <t>ニチ</t>
    </rPh>
    <rPh sb="15" eb="16">
      <t>ツチ</t>
    </rPh>
    <phoneticPr fontId="6"/>
  </si>
  <si>
    <t>場所　：　海老名市文化会館　多目的室</t>
    <rPh sb="0" eb="2">
      <t>バショ</t>
    </rPh>
    <rPh sb="5" eb="9">
      <t>エビナシ</t>
    </rPh>
    <rPh sb="9" eb="11">
      <t>ブンカ</t>
    </rPh>
    <rPh sb="11" eb="13">
      <t>カイカン</t>
    </rPh>
    <rPh sb="14" eb="17">
      <t>タモクテキ</t>
    </rPh>
    <rPh sb="17" eb="18">
      <t>シツ</t>
    </rPh>
    <phoneticPr fontId="6"/>
  </si>
  <si>
    <t>③２０２４年度諸費用の請求について</t>
    <rPh sb="5" eb="7">
      <t>ネンド</t>
    </rPh>
    <rPh sb="7" eb="8">
      <t>ショ</t>
    </rPh>
    <rPh sb="8" eb="10">
      <t>ヒヨウ</t>
    </rPh>
    <rPh sb="11" eb="13">
      <t>セイキュウ</t>
    </rPh>
    <phoneticPr fontId="6"/>
  </si>
  <si>
    <r>
      <t>＊</t>
    </r>
    <r>
      <rPr>
        <sz val="8"/>
        <rFont val="ＭＳ Ｐゴシック"/>
        <family val="3"/>
        <charset val="128"/>
      </rPr>
      <t>賞状</t>
    </r>
    <r>
      <rPr>
        <sz val="9"/>
        <rFont val="ＭＳ Ｐゴシック"/>
        <family val="3"/>
        <charset val="128"/>
      </rPr>
      <t>110×８</t>
    </r>
    <rPh sb="1" eb="3">
      <t>ショウジョウ</t>
    </rPh>
    <phoneticPr fontId="6"/>
  </si>
  <si>
    <t>座間４０</t>
    <rPh sb="0" eb="2">
      <t>ザマ</t>
    </rPh>
    <phoneticPr fontId="6"/>
  </si>
  <si>
    <t>鎌倉五十雀</t>
    <rPh sb="0" eb="2">
      <t>カマクラ</t>
    </rPh>
    <rPh sb="2" eb="4">
      <t>50</t>
    </rPh>
    <rPh sb="4" eb="5">
      <t>スズメ</t>
    </rPh>
    <phoneticPr fontId="6"/>
  </si>
  <si>
    <t>Ｐ．１／５</t>
    <phoneticPr fontId="6"/>
  </si>
  <si>
    <t>Ｐ．５／５</t>
    <phoneticPr fontId="6"/>
  </si>
  <si>
    <t>Ｐ．４／５</t>
    <phoneticPr fontId="6"/>
  </si>
  <si>
    <t>P.２/５</t>
    <phoneticPr fontId="6"/>
  </si>
  <si>
    <t>Ｐ．３／５</t>
    <phoneticPr fontId="43"/>
  </si>
  <si>
    <t>　　2）丸尾杯シニア選手権の結果</t>
    <rPh sb="4" eb="6">
      <t>マルオ</t>
    </rPh>
    <rPh sb="6" eb="7">
      <t>ハイ</t>
    </rPh>
    <rPh sb="14" eb="16">
      <t>ケッカ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</si>
</sst>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6" formatCode="&quot;¥&quot;#,##0;[Red]&quot;¥&quot;\-#,##0"/>
    <numFmt numFmtId="176" formatCode="m/d;@"/>
    <numFmt numFmtId="177" formatCode="#,##0;&quot;△ &quot;#,##0"/>
    <numFmt numFmtId="178" formatCode="0_);[Red]\(0\)"/>
    <numFmt numFmtId="179" formatCode="m&quot;月&quot;d&quot;日&quot;;@"/>
  </numFmts>
  <fonts count="6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u val="double"/>
      <sz val="16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9"/>
      <color indexed="4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Tahoma"/>
      <family val="2"/>
    </font>
    <font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4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color theme="0"/>
      <name val="HGPｺﾞｼｯｸM"/>
      <family val="3"/>
      <charset val="128"/>
    </font>
    <font>
      <sz val="9"/>
      <color theme="0"/>
      <name val="HGPｺﾞｼｯｸM"/>
      <family val="3"/>
      <charset val="128"/>
    </font>
    <font>
      <sz val="9"/>
      <color theme="0"/>
      <name val="HGSｺﾞｼｯｸM"/>
      <family val="3"/>
      <charset val="128"/>
    </font>
    <font>
      <sz val="11"/>
      <color theme="0"/>
      <name val="ＭＳ Ｐゴシック"/>
      <family val="3"/>
      <charset val="128"/>
    </font>
    <font>
      <sz val="8"/>
      <color theme="9" tint="-0.249977111117893"/>
      <name val="HGPｺﾞｼｯｸM"/>
      <family val="3"/>
      <charset val="128"/>
    </font>
    <font>
      <sz val="9"/>
      <color theme="9" tint="-0.249977111117893"/>
      <name val="HGPｺﾞｼｯｸM"/>
      <family val="3"/>
      <charset val="128"/>
    </font>
    <font>
      <sz val="9"/>
      <name val="HGPｺﾞｼｯｸM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DotDot">
        <color indexed="64"/>
      </right>
      <top/>
      <bottom/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7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8" fillId="0" borderId="0">
      <alignment vertical="center"/>
    </xf>
    <xf numFmtId="0" fontId="5" fillId="0" borderId="0"/>
    <xf numFmtId="0" fontId="5" fillId="0" borderId="0"/>
    <xf numFmtId="0" fontId="38" fillId="0" borderId="0">
      <alignment vertical="center"/>
    </xf>
    <xf numFmtId="0" fontId="24" fillId="4" borderId="0" applyNumberFormat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</cellStyleXfs>
  <cellXfs count="54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5" fillId="0" borderId="0" xfId="0" applyFont="1">
      <alignment vertical="center"/>
    </xf>
    <xf numFmtId="0" fontId="2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5" fontId="0" fillId="0" borderId="0" xfId="0" applyNumberFormat="1">
      <alignment vertical="center"/>
    </xf>
    <xf numFmtId="3" fontId="27" fillId="0" borderId="0" xfId="44" quotePrefix="1" applyNumberFormat="1" applyFont="1" applyAlignment="1">
      <alignment horizontal="left" vertical="center"/>
    </xf>
    <xf numFmtId="0" fontId="5" fillId="0" borderId="0" xfId="44">
      <alignment vertical="center"/>
    </xf>
    <xf numFmtId="0" fontId="5" fillId="0" borderId="0" xfId="44" applyAlignment="1">
      <alignment horizontal="center" vertical="center"/>
    </xf>
    <xf numFmtId="0" fontId="5" fillId="24" borderId="18" xfId="44" applyFill="1" applyBorder="1" applyAlignment="1">
      <alignment horizontal="center" vertical="center"/>
    </xf>
    <xf numFmtId="3" fontId="5" fillId="0" borderId="0" xfId="44" applyNumberFormat="1">
      <alignment vertical="center"/>
    </xf>
    <xf numFmtId="0" fontId="28" fillId="24" borderId="14" xfId="44" applyFont="1" applyFill="1" applyBorder="1">
      <alignment vertical="center"/>
    </xf>
    <xf numFmtId="0" fontId="5" fillId="0" borderId="0" xfId="45">
      <alignment vertical="center"/>
    </xf>
    <xf numFmtId="0" fontId="36" fillId="0" borderId="68" xfId="45" applyFont="1" applyBorder="1" applyAlignment="1">
      <alignment horizontal="center" vertical="center"/>
    </xf>
    <xf numFmtId="0" fontId="28" fillId="0" borderId="69" xfId="45" applyFont="1" applyBorder="1" applyAlignment="1">
      <alignment horizontal="center" vertical="center"/>
    </xf>
    <xf numFmtId="0" fontId="27" fillId="0" borderId="0" xfId="45" applyFont="1" applyAlignment="1">
      <alignment horizontal="center" vertical="center"/>
    </xf>
    <xf numFmtId="0" fontId="5" fillId="0" borderId="29" xfId="45" applyBorder="1">
      <alignment vertical="center"/>
    </xf>
    <xf numFmtId="0" fontId="28" fillId="0" borderId="70" xfId="45" applyFont="1" applyBorder="1" applyAlignment="1">
      <alignment horizontal="center" vertical="center"/>
    </xf>
    <xf numFmtId="0" fontId="28" fillId="0" borderId="21" xfId="45" applyFont="1" applyBorder="1" applyAlignment="1">
      <alignment horizontal="center" vertical="center"/>
    </xf>
    <xf numFmtId="0" fontId="28" fillId="0" borderId="71" xfId="45" applyFont="1" applyBorder="1">
      <alignment vertical="center"/>
    </xf>
    <xf numFmtId="0" fontId="30" fillId="0" borderId="13" xfId="45" applyFont="1" applyBorder="1">
      <alignment vertical="center"/>
    </xf>
    <xf numFmtId="0" fontId="28" fillId="0" borderId="72" xfId="45" applyFont="1" applyBorder="1">
      <alignment vertical="center"/>
    </xf>
    <xf numFmtId="0" fontId="28" fillId="0" borderId="0" xfId="45" applyFont="1">
      <alignment vertical="center"/>
    </xf>
    <xf numFmtId="0" fontId="5" fillId="0" borderId="73" xfId="45" applyBorder="1">
      <alignment vertical="center"/>
    </xf>
    <xf numFmtId="0" fontId="28" fillId="25" borderId="10" xfId="45" applyFont="1" applyFill="1" applyBorder="1" applyAlignment="1">
      <alignment horizontal="left" vertical="center"/>
    </xf>
    <xf numFmtId="0" fontId="30" fillId="0" borderId="0" xfId="45" applyFont="1">
      <alignment vertical="center"/>
    </xf>
    <xf numFmtId="0" fontId="28" fillId="0" borderId="13" xfId="45" applyFont="1" applyBorder="1" applyAlignment="1">
      <alignment horizontal="right" vertical="center"/>
    </xf>
    <xf numFmtId="0" fontId="28" fillId="0" borderId="72" xfId="45" applyFont="1" applyBorder="1" applyAlignment="1">
      <alignment horizontal="left" vertical="center"/>
    </xf>
    <xf numFmtId="0" fontId="27" fillId="0" borderId="69" xfId="45" applyFont="1" applyBorder="1" applyAlignment="1">
      <alignment horizontal="left" vertical="center"/>
    </xf>
    <xf numFmtId="0" fontId="27" fillId="0" borderId="13" xfId="45" applyFont="1" applyBorder="1" applyAlignment="1">
      <alignment horizontal="center" vertical="center"/>
    </xf>
    <xf numFmtId="0" fontId="27" fillId="0" borderId="11" xfId="45" applyFont="1" applyBorder="1" applyAlignment="1">
      <alignment horizontal="center" vertical="center"/>
    </xf>
    <xf numFmtId="0" fontId="27" fillId="0" borderId="75" xfId="45" quotePrefix="1" applyFont="1" applyBorder="1" applyAlignment="1">
      <alignment horizontal="center" vertical="center"/>
    </xf>
    <xf numFmtId="0" fontId="27" fillId="0" borderId="0" xfId="45" applyFont="1">
      <alignment vertical="center"/>
    </xf>
    <xf numFmtId="0" fontId="27" fillId="0" borderId="13" xfId="45" applyFont="1" applyBorder="1">
      <alignment vertical="center"/>
    </xf>
    <xf numFmtId="0" fontId="28" fillId="0" borderId="76" xfId="45" applyFont="1" applyBorder="1">
      <alignment vertical="center"/>
    </xf>
    <xf numFmtId="0" fontId="27" fillId="0" borderId="11" xfId="45" applyFont="1" applyBorder="1" applyAlignment="1">
      <alignment horizontal="right" vertical="center"/>
    </xf>
    <xf numFmtId="0" fontId="27" fillId="0" borderId="60" xfId="45" quotePrefix="1" applyFont="1" applyBorder="1" applyAlignment="1">
      <alignment horizontal="center" vertical="center"/>
    </xf>
    <xf numFmtId="0" fontId="30" fillId="0" borderId="29" xfId="45" applyFont="1" applyBorder="1" applyAlignment="1">
      <alignment horizontal="center" vertical="center"/>
    </xf>
    <xf numFmtId="0" fontId="30" fillId="0" borderId="76" xfId="45" applyFont="1" applyBorder="1">
      <alignment vertical="center"/>
    </xf>
    <xf numFmtId="0" fontId="5" fillId="0" borderId="72" xfId="45" applyBorder="1">
      <alignment vertical="center"/>
    </xf>
    <xf numFmtId="0" fontId="5" fillId="0" borderId="13" xfId="45" applyBorder="1" applyAlignment="1">
      <alignment horizontal="right" vertical="center"/>
    </xf>
    <xf numFmtId="0" fontId="28" fillId="0" borderId="13" xfId="45" applyFont="1" applyBorder="1">
      <alignment vertical="center"/>
    </xf>
    <xf numFmtId="0" fontId="28" fillId="0" borderId="72" xfId="45" applyFont="1" applyBorder="1" applyAlignment="1">
      <alignment horizontal="center" vertical="center"/>
    </xf>
    <xf numFmtId="0" fontId="28" fillId="0" borderId="11" xfId="45" applyFont="1" applyBorder="1">
      <alignment vertical="center"/>
    </xf>
    <xf numFmtId="0" fontId="30" fillId="0" borderId="72" xfId="45" applyFont="1" applyBorder="1">
      <alignment vertical="center"/>
    </xf>
    <xf numFmtId="0" fontId="30" fillId="0" borderId="13" xfId="45" applyFont="1" applyBorder="1" applyAlignment="1">
      <alignment horizontal="right" vertical="center"/>
    </xf>
    <xf numFmtId="0" fontId="30" fillId="0" borderId="29" xfId="45" quotePrefix="1" applyFont="1" applyBorder="1" applyAlignment="1">
      <alignment horizontal="center" vertical="center"/>
    </xf>
    <xf numFmtId="0" fontId="30" fillId="0" borderId="13" xfId="45" applyFont="1" applyBorder="1" applyAlignment="1">
      <alignment horizontal="center" vertical="center"/>
    </xf>
    <xf numFmtId="0" fontId="27" fillId="0" borderId="13" xfId="45" applyFont="1" applyBorder="1" applyAlignment="1">
      <alignment horizontal="right" vertical="center"/>
    </xf>
    <xf numFmtId="0" fontId="27" fillId="0" borderId="11" xfId="45" applyFont="1" applyBorder="1">
      <alignment vertical="center"/>
    </xf>
    <xf numFmtId="176" fontId="27" fillId="0" borderId="26" xfId="45" quotePrefix="1" applyNumberFormat="1" applyFont="1" applyBorder="1" applyAlignment="1">
      <alignment horizontal="center" vertical="center" wrapText="1"/>
    </xf>
    <xf numFmtId="0" fontId="27" fillId="0" borderId="29" xfId="45" quotePrefix="1" applyFont="1" applyBorder="1" applyAlignment="1">
      <alignment horizontal="center" vertical="center"/>
    </xf>
    <xf numFmtId="0" fontId="27" fillId="0" borderId="77" xfId="45" quotePrefix="1" applyFont="1" applyBorder="1" applyAlignment="1">
      <alignment horizontal="center" vertical="center"/>
    </xf>
    <xf numFmtId="176" fontId="27" fillId="0" borderId="30" xfId="45" quotePrefix="1" applyNumberFormat="1" applyFont="1" applyBorder="1" applyAlignment="1">
      <alignment horizontal="center" vertical="center" wrapText="1"/>
    </xf>
    <xf numFmtId="0" fontId="30" fillId="0" borderId="63" xfId="45" applyFont="1" applyBorder="1" applyAlignment="1">
      <alignment horizontal="center" vertical="center"/>
    </xf>
    <xf numFmtId="176" fontId="27" fillId="0" borderId="54" xfId="45" applyNumberFormat="1" applyFont="1" applyBorder="1" applyAlignment="1">
      <alignment horizontal="center" vertical="center"/>
    </xf>
    <xf numFmtId="0" fontId="27" fillId="0" borderId="63" xfId="45" quotePrefix="1" applyFont="1" applyBorder="1" applyAlignment="1">
      <alignment horizontal="center" vertical="center"/>
    </xf>
    <xf numFmtId="0" fontId="28" fillId="25" borderId="11" xfId="45" applyFont="1" applyFill="1" applyBorder="1">
      <alignment vertical="center"/>
    </xf>
    <xf numFmtId="0" fontId="27" fillId="0" borderId="49" xfId="45" applyFont="1" applyBorder="1" applyAlignment="1">
      <alignment horizontal="center" vertical="center"/>
    </xf>
    <xf numFmtId="0" fontId="5" fillId="0" borderId="29" xfId="45" applyBorder="1" applyAlignment="1">
      <alignment vertical="center" textRotation="255"/>
    </xf>
    <xf numFmtId="0" fontId="28" fillId="0" borderId="76" xfId="45" applyFont="1" applyBorder="1" applyAlignment="1">
      <alignment horizontal="right" vertical="center"/>
    </xf>
    <xf numFmtId="0" fontId="5" fillId="0" borderId="0" xfId="45" applyAlignment="1">
      <alignment horizontal="right" vertical="center"/>
    </xf>
    <xf numFmtId="0" fontId="5" fillId="0" borderId="0" xfId="45" applyAlignment="1">
      <alignment horizontal="center" vertical="center"/>
    </xf>
    <xf numFmtId="0" fontId="28" fillId="0" borderId="78" xfId="45" applyFont="1" applyBorder="1">
      <alignment vertical="center"/>
    </xf>
    <xf numFmtId="0" fontId="5" fillId="0" borderId="13" xfId="45" applyBorder="1">
      <alignment vertical="center"/>
    </xf>
    <xf numFmtId="0" fontId="27" fillId="0" borderId="11" xfId="45" applyFont="1" applyBorder="1" applyAlignment="1">
      <alignment horizontal="left" vertical="center"/>
    </xf>
    <xf numFmtId="0" fontId="27" fillId="25" borderId="11" xfId="45" applyFont="1" applyFill="1" applyBorder="1" applyAlignment="1">
      <alignment horizontal="center" vertical="center"/>
    </xf>
    <xf numFmtId="0" fontId="30" fillId="0" borderId="13" xfId="45" applyFont="1" applyBorder="1" applyAlignment="1">
      <alignment horizontal="center" vertical="top"/>
    </xf>
    <xf numFmtId="0" fontId="28" fillId="0" borderId="76" xfId="45" applyFont="1" applyBorder="1" applyAlignment="1">
      <alignment horizontal="center" vertical="center"/>
    </xf>
    <xf numFmtId="56" fontId="30" fillId="0" borderId="55" xfId="45" applyNumberFormat="1" applyFont="1" applyBorder="1" applyAlignment="1">
      <alignment horizontal="center" vertical="center"/>
    </xf>
    <xf numFmtId="56" fontId="30" fillId="0" borderId="38" xfId="45" applyNumberFormat="1" applyFont="1" applyBorder="1" applyAlignment="1">
      <alignment horizontal="center" vertical="center"/>
    </xf>
    <xf numFmtId="0" fontId="28" fillId="0" borderId="0" xfId="45" quotePrefix="1" applyFont="1" applyAlignment="1">
      <alignment horizontal="right" vertical="center"/>
    </xf>
    <xf numFmtId="0" fontId="27" fillId="0" borderId="0" xfId="45" applyFont="1" applyAlignment="1">
      <alignment horizontal="left" vertical="center"/>
    </xf>
    <xf numFmtId="0" fontId="28" fillId="0" borderId="29" xfId="45" applyFont="1" applyBorder="1" applyAlignment="1">
      <alignment horizontal="center" vertical="center"/>
    </xf>
    <xf numFmtId="0" fontId="5" fillId="0" borderId="29" xfId="45" applyBorder="1" applyAlignment="1">
      <alignment horizontal="center" vertical="center"/>
    </xf>
    <xf numFmtId="0" fontId="28" fillId="0" borderId="79" xfId="45" applyFont="1" applyBorder="1">
      <alignment vertical="center"/>
    </xf>
    <xf numFmtId="0" fontId="30" fillId="0" borderId="76" xfId="45" applyFont="1" applyBorder="1" applyAlignment="1">
      <alignment horizontal="right" vertical="center"/>
    </xf>
    <xf numFmtId="0" fontId="27" fillId="25" borderId="11" xfId="45" applyFont="1" applyFill="1" applyBorder="1" applyAlignment="1">
      <alignment horizontal="left" vertical="center"/>
    </xf>
    <xf numFmtId="0" fontId="27" fillId="0" borderId="69" xfId="45" applyFont="1" applyBorder="1">
      <alignment vertical="center"/>
    </xf>
    <xf numFmtId="0" fontId="28" fillId="0" borderId="0" xfId="45" applyFont="1" applyAlignment="1">
      <alignment horizontal="center" vertical="center"/>
    </xf>
    <xf numFmtId="0" fontId="39" fillId="0" borderId="72" xfId="45" applyFont="1" applyBorder="1">
      <alignment vertical="center"/>
    </xf>
    <xf numFmtId="0" fontId="39" fillId="0" borderId="0" xfId="45" applyFont="1">
      <alignment vertical="center"/>
    </xf>
    <xf numFmtId="0" fontId="40" fillId="0" borderId="0" xfId="45" applyFont="1">
      <alignment vertical="center"/>
    </xf>
    <xf numFmtId="0" fontId="41" fillId="0" borderId="0" xfId="45" applyFont="1">
      <alignment vertical="center"/>
    </xf>
    <xf numFmtId="0" fontId="27" fillId="24" borderId="0" xfId="45" applyFont="1" applyFill="1" applyAlignment="1">
      <alignment horizontal="left" vertical="center"/>
    </xf>
    <xf numFmtId="0" fontId="28" fillId="0" borderId="80" xfId="45" applyFont="1" applyBorder="1">
      <alignment vertical="center"/>
    </xf>
    <xf numFmtId="0" fontId="28" fillId="0" borderId="81" xfId="45" applyFont="1" applyBorder="1">
      <alignment vertical="center"/>
    </xf>
    <xf numFmtId="0" fontId="30" fillId="0" borderId="82" xfId="45" applyFont="1" applyBorder="1" applyAlignment="1">
      <alignment horizontal="right" vertical="center"/>
    </xf>
    <xf numFmtId="0" fontId="30" fillId="0" borderId="83" xfId="45" applyFont="1" applyBorder="1">
      <alignment vertical="center"/>
    </xf>
    <xf numFmtId="0" fontId="30" fillId="0" borderId="54" xfId="45" applyFont="1" applyBorder="1" applyAlignment="1">
      <alignment horizontal="left" vertical="center"/>
    </xf>
    <xf numFmtId="0" fontId="28" fillId="0" borderId="31" xfId="45" applyFont="1" applyBorder="1">
      <alignment vertical="center"/>
    </xf>
    <xf numFmtId="0" fontId="28" fillId="0" borderId="83" xfId="45" applyFont="1" applyBorder="1">
      <alignment vertical="center"/>
    </xf>
    <xf numFmtId="0" fontId="28" fillId="0" borderId="31" xfId="45" applyFont="1" applyBorder="1" applyAlignment="1">
      <alignment horizontal="center" vertical="center"/>
    </xf>
    <xf numFmtId="0" fontId="28" fillId="0" borderId="83" xfId="45" applyFont="1" applyBorder="1" applyAlignment="1">
      <alignment horizontal="center" vertical="center"/>
    </xf>
    <xf numFmtId="0" fontId="27" fillId="0" borderId="54" xfId="45" applyFont="1" applyBorder="1">
      <alignment vertical="center"/>
    </xf>
    <xf numFmtId="0" fontId="27" fillId="0" borderId="31" xfId="45" applyFont="1" applyBorder="1">
      <alignment vertical="center"/>
    </xf>
    <xf numFmtId="0" fontId="5" fillId="0" borderId="83" xfId="45" applyBorder="1">
      <alignment vertical="center"/>
    </xf>
    <xf numFmtId="0" fontId="5" fillId="0" borderId="31" xfId="45" applyBorder="1">
      <alignment vertical="center"/>
    </xf>
    <xf numFmtId="0" fontId="5" fillId="0" borderId="36" xfId="45" applyBorder="1">
      <alignment vertical="center"/>
    </xf>
    <xf numFmtId="0" fontId="28" fillId="0" borderId="54" xfId="45" applyFont="1" applyBorder="1" applyAlignment="1">
      <alignment horizontal="right" vertical="center"/>
    </xf>
    <xf numFmtId="0" fontId="28" fillId="0" borderId="54" xfId="45" applyFont="1" applyBorder="1" applyAlignment="1">
      <alignment horizontal="center" vertical="center"/>
    </xf>
    <xf numFmtId="0" fontId="28" fillId="0" borderId="63" xfId="45" applyFont="1" applyBorder="1" applyAlignment="1">
      <alignment horizontal="center" vertical="center"/>
    </xf>
    <xf numFmtId="0" fontId="28" fillId="0" borderId="0" xfId="45" applyFont="1" applyAlignment="1">
      <alignment horizontal="right" vertical="center"/>
    </xf>
    <xf numFmtId="0" fontId="0" fillId="0" borderId="6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47" fillId="24" borderId="14" xfId="44" applyFont="1" applyFill="1" applyBorder="1">
      <alignment vertical="center"/>
    </xf>
    <xf numFmtId="0" fontId="27" fillId="24" borderId="12" xfId="44" applyFont="1" applyFill="1" applyBorder="1">
      <alignment vertical="center"/>
    </xf>
    <xf numFmtId="0" fontId="27" fillId="24" borderId="14" xfId="44" applyFont="1" applyFill="1" applyBorder="1">
      <alignment vertical="center"/>
    </xf>
    <xf numFmtId="0" fontId="27" fillId="24" borderId="44" xfId="44" applyFont="1" applyFill="1" applyBorder="1">
      <alignment vertical="center"/>
    </xf>
    <xf numFmtId="0" fontId="33" fillId="24" borderId="14" xfId="44" applyFont="1" applyFill="1" applyBorder="1">
      <alignment vertical="center"/>
    </xf>
    <xf numFmtId="0" fontId="33" fillId="24" borderId="95" xfId="44" applyFont="1" applyFill="1" applyBorder="1">
      <alignment vertical="center"/>
    </xf>
    <xf numFmtId="0" fontId="27" fillId="24" borderId="13" xfId="44" applyFont="1" applyFill="1" applyBorder="1">
      <alignment vertical="center"/>
    </xf>
    <xf numFmtId="0" fontId="27" fillId="24" borderId="41" xfId="44" applyFont="1" applyFill="1" applyBorder="1">
      <alignment vertical="center"/>
    </xf>
    <xf numFmtId="0" fontId="27" fillId="24" borderId="0" xfId="44" applyFont="1" applyFill="1">
      <alignment vertical="center"/>
    </xf>
    <xf numFmtId="0" fontId="27" fillId="24" borderId="95" xfId="44" applyFont="1" applyFill="1" applyBorder="1">
      <alignment vertical="center"/>
    </xf>
    <xf numFmtId="0" fontId="40" fillId="24" borderId="95" xfId="44" applyFont="1" applyFill="1" applyBorder="1">
      <alignment vertical="center"/>
    </xf>
    <xf numFmtId="0" fontId="47" fillId="24" borderId="41" xfId="44" applyFont="1" applyFill="1" applyBorder="1">
      <alignment vertical="center"/>
    </xf>
    <xf numFmtId="0" fontId="28" fillId="0" borderId="13" xfId="45" applyFont="1" applyBorder="1" applyAlignment="1">
      <alignment horizontal="center" vertical="center"/>
    </xf>
    <xf numFmtId="0" fontId="28" fillId="0" borderId="41" xfId="45" applyFont="1" applyBorder="1" applyAlignment="1">
      <alignment horizontal="center" vertical="center"/>
    </xf>
    <xf numFmtId="0" fontId="28" fillId="0" borderId="15" xfId="45" applyFont="1" applyBorder="1" applyAlignment="1">
      <alignment horizontal="center" vertical="center"/>
    </xf>
    <xf numFmtId="0" fontId="0" fillId="0" borderId="39" xfId="0" applyBorder="1">
      <alignment vertical="center"/>
    </xf>
    <xf numFmtId="0" fontId="36" fillId="0" borderId="68" xfId="45" applyFont="1" applyBorder="1">
      <alignment vertical="center"/>
    </xf>
    <xf numFmtId="0" fontId="33" fillId="0" borderId="68" xfId="45" applyFont="1" applyBorder="1">
      <alignment vertical="center"/>
    </xf>
    <xf numFmtId="0" fontId="27" fillId="0" borderId="68" xfId="45" applyFont="1" applyBorder="1">
      <alignment vertical="center"/>
    </xf>
    <xf numFmtId="0" fontId="28" fillId="0" borderId="73" xfId="45" applyFont="1" applyBorder="1">
      <alignment vertical="center"/>
    </xf>
    <xf numFmtId="0" fontId="27" fillId="0" borderId="74" xfId="45" applyFont="1" applyBorder="1">
      <alignment vertical="center"/>
    </xf>
    <xf numFmtId="0" fontId="28" fillId="0" borderId="0" xfId="45" applyFont="1" applyAlignment="1">
      <alignment horizontal="left" vertical="center"/>
    </xf>
    <xf numFmtId="0" fontId="27" fillId="0" borderId="0" xfId="45" applyFont="1" applyAlignment="1">
      <alignment horizontal="right" vertical="center"/>
    </xf>
    <xf numFmtId="176" fontId="27" fillId="0" borderId="0" xfId="45" quotePrefix="1" applyNumberFormat="1" applyFont="1" applyAlignment="1">
      <alignment horizontal="center" vertical="center"/>
    </xf>
    <xf numFmtId="176" fontId="27" fillId="0" borderId="0" xfId="45" applyNumberFormat="1" applyFont="1" applyAlignment="1">
      <alignment horizontal="center" vertical="center"/>
    </xf>
    <xf numFmtId="0" fontId="27" fillId="0" borderId="77" xfId="45" applyFont="1" applyBorder="1" applyAlignment="1">
      <alignment horizontal="center" vertical="center"/>
    </xf>
    <xf numFmtId="0" fontId="27" fillId="0" borderId="72" xfId="45" applyFont="1" applyBorder="1">
      <alignment vertical="center"/>
    </xf>
    <xf numFmtId="0" fontId="5" fillId="0" borderId="0" xfId="45" applyAlignment="1">
      <alignment vertical="center" textRotation="180"/>
    </xf>
    <xf numFmtId="0" fontId="28" fillId="0" borderId="11" xfId="45" applyFont="1" applyBorder="1" applyAlignment="1">
      <alignment horizontal="left" vertical="top"/>
    </xf>
    <xf numFmtId="0" fontId="39" fillId="0" borderId="13" xfId="45" applyFont="1" applyBorder="1">
      <alignment vertical="center"/>
    </xf>
    <xf numFmtId="0" fontId="30" fillId="0" borderId="0" xfId="45" applyFont="1" applyAlignment="1">
      <alignment horizontal="center" vertical="top"/>
    </xf>
    <xf numFmtId="0" fontId="27" fillId="0" borderId="65" xfId="45" applyFont="1" applyBorder="1">
      <alignment vertical="center"/>
    </xf>
    <xf numFmtId="0" fontId="27" fillId="0" borderId="76" xfId="45" applyFont="1" applyBorder="1">
      <alignment vertical="center"/>
    </xf>
    <xf numFmtId="56" fontId="27" fillId="0" borderId="0" xfId="45" applyNumberFormat="1" applyFont="1">
      <alignment vertical="center"/>
    </xf>
    <xf numFmtId="56" fontId="5" fillId="0" borderId="0" xfId="45" applyNumberFormat="1">
      <alignment vertical="center"/>
    </xf>
    <xf numFmtId="56" fontId="28" fillId="0" borderId="0" xfId="45" applyNumberFormat="1" applyFont="1">
      <alignment vertical="center"/>
    </xf>
    <xf numFmtId="0" fontId="31" fillId="0" borderId="0" xfId="45" quotePrefix="1" applyFont="1">
      <alignment vertical="center"/>
    </xf>
    <xf numFmtId="0" fontId="30" fillId="0" borderId="0" xfId="45" applyFont="1" applyAlignment="1">
      <alignment horizontal="center" vertical="center"/>
    </xf>
    <xf numFmtId="0" fontId="5" fillId="0" borderId="0" xfId="44" applyAlignment="1">
      <alignment horizontal="right"/>
    </xf>
    <xf numFmtId="0" fontId="28" fillId="0" borderId="0" xfId="44" applyFont="1">
      <alignment vertical="center"/>
    </xf>
    <xf numFmtId="177" fontId="27" fillId="24" borderId="41" xfId="44" applyNumberFormat="1" applyFont="1" applyFill="1" applyBorder="1">
      <alignment vertical="center"/>
    </xf>
    <xf numFmtId="177" fontId="47" fillId="24" borderId="15" xfId="44" applyNumberFormat="1" applyFont="1" applyFill="1" applyBorder="1">
      <alignment vertical="center"/>
    </xf>
    <xf numFmtId="177" fontId="32" fillId="0" borderId="21" xfId="44" applyNumberFormat="1" applyFont="1" applyBorder="1" applyAlignment="1">
      <alignment horizontal="right" vertical="center"/>
    </xf>
    <xf numFmtId="0" fontId="28" fillId="24" borderId="66" xfId="44" applyFont="1" applyFill="1" applyBorder="1">
      <alignment vertical="center"/>
    </xf>
    <xf numFmtId="177" fontId="27" fillId="0" borderId="12" xfId="44" applyNumberFormat="1" applyFont="1" applyBorder="1">
      <alignment vertical="center"/>
    </xf>
    <xf numFmtId="177" fontId="47" fillId="0" borderId="95" xfId="44" applyNumberFormat="1" applyFont="1" applyBorder="1">
      <alignment vertical="center"/>
    </xf>
    <xf numFmtId="177" fontId="28" fillId="0" borderId="14" xfId="44" applyNumberFormat="1" applyFont="1" applyBorder="1">
      <alignment vertical="center"/>
    </xf>
    <xf numFmtId="177" fontId="32" fillId="0" borderId="14" xfId="44" applyNumberFormat="1" applyFont="1" applyBorder="1">
      <alignment vertical="center"/>
    </xf>
    <xf numFmtId="177" fontId="32" fillId="0" borderId="18" xfId="44" applyNumberFormat="1" applyFont="1" applyBorder="1" applyAlignment="1">
      <alignment horizontal="right" vertical="center"/>
    </xf>
    <xf numFmtId="178" fontId="31" fillId="0" borderId="12" xfId="44" applyNumberFormat="1" applyFont="1" applyBorder="1">
      <alignment vertical="center"/>
    </xf>
    <xf numFmtId="178" fontId="31" fillId="0" borderId="14" xfId="44" applyNumberFormat="1" applyFont="1" applyBorder="1">
      <alignment vertical="center"/>
    </xf>
    <xf numFmtId="178" fontId="31" fillId="0" borderId="61" xfId="44" applyNumberFormat="1" applyFont="1" applyBorder="1">
      <alignment vertical="center"/>
    </xf>
    <xf numFmtId="177" fontId="27" fillId="0" borderId="13" xfId="44" applyNumberFormat="1" applyFont="1" applyBorder="1">
      <alignment vertical="center"/>
    </xf>
    <xf numFmtId="177" fontId="33" fillId="0" borderId="0" xfId="44" applyNumberFormat="1" applyFont="1">
      <alignment vertical="center"/>
    </xf>
    <xf numFmtId="177" fontId="28" fillId="0" borderId="96" xfId="44" applyNumberFormat="1" applyFont="1" applyBorder="1">
      <alignment vertical="center"/>
    </xf>
    <xf numFmtId="177" fontId="32" fillId="0" borderId="0" xfId="44" applyNumberFormat="1" applyFont="1">
      <alignment vertical="center"/>
    </xf>
    <xf numFmtId="177" fontId="32" fillId="0" borderId="11" xfId="44" applyNumberFormat="1" applyFont="1" applyBorder="1" applyAlignment="1">
      <alignment horizontal="right" vertical="center"/>
    </xf>
    <xf numFmtId="0" fontId="31" fillId="0" borderId="13" xfId="44" applyFont="1" applyBorder="1" applyAlignment="1">
      <alignment horizontal="left" vertical="center"/>
    </xf>
    <xf numFmtId="0" fontId="31" fillId="0" borderId="0" xfId="44" applyFont="1" applyAlignment="1">
      <alignment horizontal="left" vertical="center"/>
    </xf>
    <xf numFmtId="0" fontId="28" fillId="0" borderId="65" xfId="44" applyFont="1" applyBorder="1">
      <alignment vertical="center"/>
    </xf>
    <xf numFmtId="177" fontId="27" fillId="0" borderId="41" xfId="44" applyNumberFormat="1" applyFont="1" applyBorder="1">
      <alignment vertical="center"/>
    </xf>
    <xf numFmtId="177" fontId="33" fillId="0" borderId="14" xfId="44" applyNumberFormat="1" applyFont="1" applyBorder="1">
      <alignment vertical="center"/>
    </xf>
    <xf numFmtId="177" fontId="28" fillId="0" borderId="94" xfId="44" applyNumberFormat="1" applyFont="1" applyBorder="1">
      <alignment vertical="center"/>
    </xf>
    <xf numFmtId="0" fontId="28" fillId="0" borderId="61" xfId="44" applyFont="1" applyBorder="1">
      <alignment vertical="center"/>
    </xf>
    <xf numFmtId="0" fontId="28" fillId="0" borderId="91" xfId="44" applyFont="1" applyBorder="1">
      <alignment vertical="center"/>
    </xf>
    <xf numFmtId="177" fontId="27" fillId="0" borderId="94" xfId="44" applyNumberFormat="1" applyFont="1" applyBorder="1">
      <alignment vertical="center"/>
    </xf>
    <xf numFmtId="177" fontId="27" fillId="0" borderId="14" xfId="44" applyNumberFormat="1" applyFont="1" applyBorder="1">
      <alignment vertical="center"/>
    </xf>
    <xf numFmtId="0" fontId="28" fillId="0" borderId="66" xfId="44" applyFont="1" applyBorder="1">
      <alignment vertical="center"/>
    </xf>
    <xf numFmtId="0" fontId="27" fillId="0" borderId="39" xfId="44" applyFont="1" applyBorder="1">
      <alignment vertical="center"/>
    </xf>
    <xf numFmtId="0" fontId="32" fillId="24" borderId="0" xfId="44" applyFont="1" applyFill="1">
      <alignment vertical="center"/>
    </xf>
    <xf numFmtId="0" fontId="27" fillId="0" borderId="94" xfId="44" applyFont="1" applyBorder="1">
      <alignment vertical="center"/>
    </xf>
    <xf numFmtId="0" fontId="27" fillId="0" borderId="14" xfId="44" applyFont="1" applyBorder="1">
      <alignment vertical="center"/>
    </xf>
    <xf numFmtId="0" fontId="32" fillId="24" borderId="15" xfId="44" applyFont="1" applyFill="1" applyBorder="1">
      <alignment vertical="center"/>
    </xf>
    <xf numFmtId="0" fontId="28" fillId="24" borderId="41" xfId="44" applyFont="1" applyFill="1" applyBorder="1">
      <alignment vertical="center"/>
    </xf>
    <xf numFmtId="3" fontId="28" fillId="0" borderId="18" xfId="44" applyNumberFormat="1" applyFont="1" applyBorder="1" applyAlignment="1">
      <alignment horizontal="right" vertical="center"/>
    </xf>
    <xf numFmtId="0" fontId="28" fillId="24" borderId="13" xfId="44" applyFont="1" applyFill="1" applyBorder="1">
      <alignment vertical="center"/>
    </xf>
    <xf numFmtId="0" fontId="27" fillId="24" borderId="61" xfId="44" applyFont="1" applyFill="1" applyBorder="1">
      <alignment vertical="center"/>
    </xf>
    <xf numFmtId="0" fontId="27" fillId="0" borderId="96" xfId="44" applyFont="1" applyBorder="1">
      <alignment vertical="center"/>
    </xf>
    <xf numFmtId="0" fontId="27" fillId="0" borderId="0" xfId="44" applyFont="1">
      <alignment vertical="center"/>
    </xf>
    <xf numFmtId="3" fontId="32" fillId="0" borderId="18" xfId="44" applyNumberFormat="1" applyFont="1" applyBorder="1" applyAlignment="1">
      <alignment horizontal="right" vertical="center"/>
    </xf>
    <xf numFmtId="0" fontId="31" fillId="24" borderId="0" xfId="44" applyFont="1" applyFill="1">
      <alignment vertical="center"/>
    </xf>
    <xf numFmtId="0" fontId="5" fillId="24" borderId="12" xfId="44" applyFill="1" applyBorder="1">
      <alignment vertical="center"/>
    </xf>
    <xf numFmtId="0" fontId="31" fillId="24" borderId="14" xfId="44" applyFont="1" applyFill="1" applyBorder="1">
      <alignment vertical="center"/>
    </xf>
    <xf numFmtId="0" fontId="27" fillId="0" borderId="97" xfId="44" applyFont="1" applyBorder="1">
      <alignment vertical="center"/>
    </xf>
    <xf numFmtId="3" fontId="26" fillId="0" borderId="0" xfId="44" applyNumberFormat="1" applyFont="1" applyAlignment="1">
      <alignment horizontal="right" vertical="center"/>
    </xf>
    <xf numFmtId="3" fontId="26" fillId="0" borderId="18" xfId="44" applyNumberFormat="1" applyFont="1" applyBorder="1" applyAlignment="1">
      <alignment horizontal="right" vertical="center"/>
    </xf>
    <xf numFmtId="0" fontId="28" fillId="0" borderId="14" xfId="44" applyFont="1" applyBorder="1">
      <alignment vertical="center"/>
    </xf>
    <xf numFmtId="0" fontId="34" fillId="0" borderId="14" xfId="44" applyFont="1" applyBorder="1">
      <alignment vertical="center"/>
    </xf>
    <xf numFmtId="0" fontId="27" fillId="0" borderId="12" xfId="44" applyFont="1" applyBorder="1">
      <alignment vertical="center"/>
    </xf>
    <xf numFmtId="0" fontId="27" fillId="0" borderId="61" xfId="44" applyFont="1" applyBorder="1">
      <alignment vertical="center"/>
    </xf>
    <xf numFmtId="0" fontId="28" fillId="0" borderId="13" xfId="44" applyFont="1" applyBorder="1">
      <alignment vertical="center"/>
    </xf>
    <xf numFmtId="6" fontId="27" fillId="0" borderId="96" xfId="44" applyNumberFormat="1" applyFont="1" applyBorder="1" applyAlignment="1">
      <alignment horizontal="left" vertical="center"/>
    </xf>
    <xf numFmtId="0" fontId="27" fillId="0" borderId="13" xfId="44" applyFont="1" applyBorder="1">
      <alignment vertical="center"/>
    </xf>
    <xf numFmtId="3" fontId="27" fillId="0" borderId="94" xfId="44" applyNumberFormat="1" applyFont="1" applyBorder="1">
      <alignment vertical="center"/>
    </xf>
    <xf numFmtId="0" fontId="27" fillId="0" borderId="61" xfId="44" applyFont="1" applyBorder="1" applyAlignment="1">
      <alignment horizontal="left" vertical="center"/>
    </xf>
    <xf numFmtId="3" fontId="28" fillId="0" borderId="12" xfId="44" applyNumberFormat="1" applyFont="1" applyBorder="1" applyAlignment="1">
      <alignment horizontal="right" vertical="center"/>
    </xf>
    <xf numFmtId="0" fontId="31" fillId="0" borderId="13" xfId="44" applyFont="1" applyBorder="1">
      <alignment vertical="center"/>
    </xf>
    <xf numFmtId="0" fontId="31" fillId="0" borderId="0" xfId="44" applyFont="1">
      <alignment vertical="center"/>
    </xf>
    <xf numFmtId="0" fontId="27" fillId="0" borderId="94" xfId="44" applyFont="1" applyBorder="1" applyAlignment="1">
      <alignment horizontal="center" vertical="center"/>
    </xf>
    <xf numFmtId="3" fontId="28" fillId="0" borderId="61" xfId="44" applyNumberFormat="1" applyFont="1" applyBorder="1" applyAlignment="1">
      <alignment horizontal="right" vertical="center"/>
    </xf>
    <xf numFmtId="0" fontId="28" fillId="24" borderId="15" xfId="44" applyFont="1" applyFill="1" applyBorder="1">
      <alignment vertical="center"/>
    </xf>
    <xf numFmtId="0" fontId="28" fillId="24" borderId="12" xfId="44" applyFont="1" applyFill="1" applyBorder="1">
      <alignment vertical="center"/>
    </xf>
    <xf numFmtId="0" fontId="28" fillId="24" borderId="61" xfId="44" applyFont="1" applyFill="1" applyBorder="1">
      <alignment vertical="center"/>
    </xf>
    <xf numFmtId="0" fontId="31" fillId="24" borderId="41" xfId="44" applyFont="1" applyFill="1" applyBorder="1">
      <alignment vertical="center"/>
    </xf>
    <xf numFmtId="0" fontId="31" fillId="24" borderId="15" xfId="44" applyFont="1" applyFill="1" applyBorder="1">
      <alignment vertical="center"/>
    </xf>
    <xf numFmtId="0" fontId="26" fillId="24" borderId="15" xfId="44" applyFont="1" applyFill="1" applyBorder="1">
      <alignment vertical="center"/>
    </xf>
    <xf numFmtId="0" fontId="26" fillId="24" borderId="0" xfId="44" applyFont="1" applyFill="1">
      <alignment vertical="center"/>
    </xf>
    <xf numFmtId="0" fontId="5" fillId="0" borderId="65" xfId="44" applyBorder="1">
      <alignment vertical="center"/>
    </xf>
    <xf numFmtId="56" fontId="28" fillId="0" borderId="94" xfId="44" applyNumberFormat="1" applyFont="1" applyBorder="1">
      <alignment vertical="center"/>
    </xf>
    <xf numFmtId="56" fontId="28" fillId="0" borderId="61" xfId="44" applyNumberFormat="1" applyFont="1" applyBorder="1">
      <alignment vertical="center"/>
    </xf>
    <xf numFmtId="3" fontId="32" fillId="0" borderId="18" xfId="44" applyNumberFormat="1" applyFont="1" applyBorder="1">
      <alignment vertical="center"/>
    </xf>
    <xf numFmtId="0" fontId="32" fillId="24" borderId="41" xfId="44" applyFont="1" applyFill="1" applyBorder="1">
      <alignment vertical="center"/>
    </xf>
    <xf numFmtId="0" fontId="32" fillId="0" borderId="61" xfId="44" applyFont="1" applyBorder="1">
      <alignment vertical="center"/>
    </xf>
    <xf numFmtId="3" fontId="32" fillId="0" borderId="14" xfId="44" applyNumberFormat="1" applyFont="1" applyBorder="1">
      <alignment vertical="center"/>
    </xf>
    <xf numFmtId="0" fontId="31" fillId="24" borderId="12" xfId="44" applyFont="1" applyFill="1" applyBorder="1">
      <alignment vertical="center"/>
    </xf>
    <xf numFmtId="0" fontId="27" fillId="0" borderId="14" xfId="44" quotePrefix="1" applyFont="1" applyBorder="1">
      <alignment vertical="center"/>
    </xf>
    <xf numFmtId="0" fontId="31" fillId="24" borderId="12" xfId="44" applyFont="1" applyFill="1" applyBorder="1" applyAlignment="1">
      <alignment horizontal="left" vertical="center"/>
    </xf>
    <xf numFmtId="0" fontId="31" fillId="24" borderId="14" xfId="44" applyFont="1" applyFill="1" applyBorder="1" applyAlignment="1">
      <alignment horizontal="left" vertical="center"/>
    </xf>
    <xf numFmtId="0" fontId="31" fillId="0" borderId="61" xfId="44" applyFont="1" applyBorder="1">
      <alignment vertical="center"/>
    </xf>
    <xf numFmtId="0" fontId="28" fillId="26" borderId="0" xfId="44" applyFont="1" applyFill="1">
      <alignment vertical="center"/>
    </xf>
    <xf numFmtId="3" fontId="26" fillId="0" borderId="11" xfId="44" applyNumberFormat="1" applyFont="1" applyBorder="1" applyAlignment="1">
      <alignment horizontal="right" vertical="center"/>
    </xf>
    <xf numFmtId="0" fontId="32" fillId="24" borderId="13" xfId="44" applyFont="1" applyFill="1" applyBorder="1">
      <alignment vertical="center"/>
    </xf>
    <xf numFmtId="0" fontId="31" fillId="24" borderId="39" xfId="44" applyFont="1" applyFill="1" applyBorder="1">
      <alignment vertical="center"/>
    </xf>
    <xf numFmtId="0" fontId="27" fillId="0" borderId="0" xfId="44" quotePrefix="1" applyFont="1">
      <alignment vertical="center"/>
    </xf>
    <xf numFmtId="0" fontId="31" fillId="0" borderId="91" xfId="44" applyFont="1" applyBorder="1">
      <alignment vertical="center"/>
    </xf>
    <xf numFmtId="3" fontId="32" fillId="0" borderId="21" xfId="44" applyNumberFormat="1" applyFont="1" applyBorder="1">
      <alignment vertical="center"/>
    </xf>
    <xf numFmtId="0" fontId="31" fillId="24" borderId="13" xfId="44" applyFont="1" applyFill="1" applyBorder="1">
      <alignment vertical="center"/>
    </xf>
    <xf numFmtId="0" fontId="31" fillId="0" borderId="65" xfId="44" applyFont="1" applyBorder="1">
      <alignment vertical="center"/>
    </xf>
    <xf numFmtId="0" fontId="28" fillId="0" borderId="94" xfId="44" applyFont="1" applyBorder="1">
      <alignment vertical="center"/>
    </xf>
    <xf numFmtId="0" fontId="39" fillId="0" borderId="61" xfId="44" applyFont="1" applyBorder="1">
      <alignment vertical="center"/>
    </xf>
    <xf numFmtId="0" fontId="27" fillId="24" borderId="18" xfId="44" applyFont="1" applyFill="1" applyBorder="1" applyAlignment="1">
      <alignment horizontal="center" vertical="center"/>
    </xf>
    <xf numFmtId="0" fontId="28" fillId="0" borderId="15" xfId="44" applyFont="1" applyBorder="1" applyAlignment="1">
      <alignment horizontal="center" vertical="center"/>
    </xf>
    <xf numFmtId="0" fontId="28" fillId="0" borderId="15" xfId="44" applyFont="1" applyBorder="1">
      <alignment vertical="center"/>
    </xf>
    <xf numFmtId="0" fontId="25" fillId="0" borderId="15" xfId="44" applyFont="1" applyBorder="1" applyAlignment="1">
      <alignment horizontal="right" vertical="center"/>
    </xf>
    <xf numFmtId="0" fontId="25" fillId="0" borderId="15" xfId="44" applyFont="1" applyBorder="1">
      <alignment vertical="center"/>
    </xf>
    <xf numFmtId="0" fontId="46" fillId="0" borderId="15" xfId="44" applyFont="1" applyBorder="1">
      <alignment vertical="center"/>
    </xf>
    <xf numFmtId="58" fontId="28" fillId="0" borderId="0" xfId="44" applyNumberFormat="1" applyFont="1">
      <alignment vertical="center"/>
    </xf>
    <xf numFmtId="58" fontId="5" fillId="0" borderId="0" xfId="44" applyNumberFormat="1" applyAlignment="1">
      <alignment horizontal="left" vertical="center"/>
    </xf>
    <xf numFmtId="0" fontId="46" fillId="0" borderId="0" xfId="44" applyFont="1">
      <alignment vertical="center"/>
    </xf>
    <xf numFmtId="0" fontId="25" fillId="0" borderId="0" xfId="44" applyFont="1">
      <alignment vertical="center"/>
    </xf>
    <xf numFmtId="0" fontId="29" fillId="0" borderId="0" xfId="44" applyFont="1">
      <alignment vertical="center"/>
    </xf>
    <xf numFmtId="14" fontId="28" fillId="0" borderId="0" xfId="44" quotePrefix="1" applyNumberFormat="1" applyFont="1">
      <alignment vertical="center"/>
    </xf>
    <xf numFmtId="14" fontId="27" fillId="0" borderId="0" xfId="44" applyNumberFormat="1" applyFont="1" applyAlignment="1">
      <alignment vertical="center" wrapText="1"/>
    </xf>
    <xf numFmtId="0" fontId="5" fillId="24" borderId="16" xfId="44" applyFill="1" applyBorder="1" applyAlignment="1">
      <alignment horizontal="center" vertical="center"/>
    </xf>
    <xf numFmtId="0" fontId="5" fillId="24" borderId="17" xfId="44" applyFill="1" applyBorder="1" applyAlignment="1">
      <alignment horizontal="center" vertical="center"/>
    </xf>
    <xf numFmtId="0" fontId="5" fillId="24" borderId="14" xfId="44" applyFill="1" applyBorder="1" applyAlignment="1">
      <alignment horizontal="center" vertical="center"/>
    </xf>
    <xf numFmtId="0" fontId="5" fillId="24" borderId="12" xfId="44" applyFill="1" applyBorder="1" applyAlignment="1">
      <alignment horizontal="center" vertical="center"/>
    </xf>
    <xf numFmtId="0" fontId="5" fillId="24" borderId="19" xfId="44" applyFill="1" applyBorder="1" applyAlignment="1">
      <alignment horizontal="center" vertical="center"/>
    </xf>
    <xf numFmtId="3" fontId="8" fillId="24" borderId="20" xfId="73" applyNumberFormat="1" applyFont="1" applyFill="1" applyBorder="1" applyAlignment="1" applyProtection="1">
      <alignment horizontal="center" vertical="center"/>
    </xf>
    <xf numFmtId="3" fontId="5" fillId="24" borderId="15" xfId="44" applyNumberFormat="1" applyFill="1" applyBorder="1" applyAlignment="1">
      <alignment horizontal="center" vertical="center"/>
    </xf>
    <xf numFmtId="0" fontId="5" fillId="24" borderId="18" xfId="44" quotePrefix="1" applyFill="1" applyBorder="1" applyAlignment="1">
      <alignment horizontal="center" vertical="center"/>
    </xf>
    <xf numFmtId="3" fontId="5" fillId="24" borderId="21" xfId="44" applyNumberFormat="1" applyFill="1" applyBorder="1" applyAlignment="1">
      <alignment horizontal="center" vertical="center"/>
    </xf>
    <xf numFmtId="0" fontId="27" fillId="24" borderId="19" xfId="44" applyFont="1" applyFill="1" applyBorder="1">
      <alignment vertical="center"/>
    </xf>
    <xf numFmtId="0" fontId="5" fillId="24" borderId="22" xfId="44" applyFill="1" applyBorder="1">
      <alignment vertical="center"/>
    </xf>
    <xf numFmtId="0" fontId="5" fillId="24" borderId="23" xfId="44" applyFill="1" applyBorder="1">
      <alignment vertical="center"/>
    </xf>
    <xf numFmtId="3" fontId="5" fillId="24" borderId="17" xfId="44" applyNumberFormat="1" applyFill="1" applyBorder="1">
      <alignment vertical="center"/>
    </xf>
    <xf numFmtId="3" fontId="5" fillId="24" borderId="24" xfId="44" applyNumberFormat="1" applyFill="1" applyBorder="1">
      <alignment vertical="center"/>
    </xf>
    <xf numFmtId="3" fontId="5" fillId="24" borderId="12" xfId="44" applyNumberFormat="1" applyFill="1" applyBorder="1">
      <alignment vertical="center"/>
    </xf>
    <xf numFmtId="3" fontId="5" fillId="24" borderId="18" xfId="44" applyNumberFormat="1" applyFill="1" applyBorder="1">
      <alignment vertical="center"/>
    </xf>
    <xf numFmtId="0" fontId="30" fillId="24" borderId="25" xfId="44" applyFont="1" applyFill="1" applyBorder="1">
      <alignment vertical="center"/>
    </xf>
    <xf numFmtId="0" fontId="5" fillId="24" borderId="26" xfId="44" applyFill="1" applyBorder="1">
      <alignment vertical="center"/>
    </xf>
    <xf numFmtId="0" fontId="5" fillId="24" borderId="13" xfId="44" applyFill="1" applyBorder="1">
      <alignment vertical="center"/>
    </xf>
    <xf numFmtId="0" fontId="5" fillId="24" borderId="27" xfId="44" applyFill="1" applyBorder="1">
      <alignment vertical="center"/>
    </xf>
    <xf numFmtId="0" fontId="30" fillId="24" borderId="12" xfId="44" applyFont="1" applyFill="1" applyBorder="1">
      <alignment vertical="center"/>
    </xf>
    <xf numFmtId="0" fontId="30" fillId="24" borderId="28" xfId="44" applyFont="1" applyFill="1" applyBorder="1">
      <alignment vertical="center"/>
    </xf>
    <xf numFmtId="0" fontId="30" fillId="24" borderId="13" xfId="44" applyFont="1" applyFill="1" applyBorder="1">
      <alignment vertical="center"/>
    </xf>
    <xf numFmtId="3" fontId="30" fillId="24" borderId="18" xfId="44" applyNumberFormat="1" applyFont="1" applyFill="1" applyBorder="1">
      <alignment vertical="center"/>
    </xf>
    <xf numFmtId="0" fontId="5" fillId="24" borderId="23" xfId="44" quotePrefix="1" applyFill="1" applyBorder="1" applyAlignment="1">
      <alignment horizontal="right" vertical="center"/>
    </xf>
    <xf numFmtId="3" fontId="5" fillId="24" borderId="20" xfId="44" applyNumberFormat="1" applyFill="1" applyBorder="1">
      <alignment vertical="center"/>
    </xf>
    <xf numFmtId="0" fontId="28" fillId="24" borderId="30" xfId="44" applyFont="1" applyFill="1" applyBorder="1">
      <alignment vertical="center"/>
    </xf>
    <xf numFmtId="0" fontId="5" fillId="24" borderId="31" xfId="44" applyFill="1" applyBorder="1">
      <alignment vertical="center"/>
    </xf>
    <xf numFmtId="0" fontId="5" fillId="24" borderId="32" xfId="44" applyFill="1" applyBorder="1">
      <alignment vertical="center"/>
    </xf>
    <xf numFmtId="3" fontId="5" fillId="24" borderId="33" xfId="44" applyNumberFormat="1" applyFill="1" applyBorder="1" applyAlignment="1">
      <alignment horizontal="right" vertical="center"/>
    </xf>
    <xf numFmtId="3" fontId="5" fillId="24" borderId="34" xfId="44" applyNumberFormat="1" applyFill="1" applyBorder="1">
      <alignment vertical="center"/>
    </xf>
    <xf numFmtId="3" fontId="5" fillId="24" borderId="35" xfId="44" applyNumberFormat="1" applyFill="1" applyBorder="1">
      <alignment vertical="center"/>
    </xf>
    <xf numFmtId="3" fontId="5" fillId="24" borderId="36" xfId="44" applyNumberFormat="1" applyFill="1" applyBorder="1">
      <alignment vertical="center"/>
    </xf>
    <xf numFmtId="3" fontId="5" fillId="24" borderId="37" xfId="44" applyNumberFormat="1" applyFill="1" applyBorder="1">
      <alignment vertical="center"/>
    </xf>
    <xf numFmtId="3" fontId="26" fillId="24" borderId="33" xfId="44" applyNumberFormat="1" applyFont="1" applyFill="1" applyBorder="1" applyAlignment="1">
      <alignment horizontal="right" vertical="center"/>
    </xf>
    <xf numFmtId="3" fontId="26" fillId="24" borderId="38" xfId="44" applyNumberFormat="1" applyFont="1" applyFill="1" applyBorder="1">
      <alignment vertical="center"/>
    </xf>
    <xf numFmtId="3" fontId="26" fillId="24" borderId="38" xfId="44" applyNumberFormat="1" applyFont="1" applyFill="1" applyBorder="1" applyAlignment="1">
      <alignment horizontal="center" vertical="center"/>
    </xf>
    <xf numFmtId="3" fontId="26" fillId="24" borderId="49" xfId="44" applyNumberFormat="1" applyFont="1" applyFill="1" applyBorder="1" applyAlignment="1">
      <alignment horizontal="center" vertical="center"/>
    </xf>
    <xf numFmtId="0" fontId="5" fillId="24" borderId="0" xfId="44" applyFill="1" applyAlignment="1">
      <alignment horizontal="center" vertical="center"/>
    </xf>
    <xf numFmtId="0" fontId="5" fillId="24" borderId="0" xfId="44" applyFill="1">
      <alignment vertical="center"/>
    </xf>
    <xf numFmtId="0" fontId="28" fillId="24" borderId="0" xfId="44" applyFont="1" applyFill="1">
      <alignment vertical="center"/>
    </xf>
    <xf numFmtId="0" fontId="5" fillId="24" borderId="0" xfId="44" applyFill="1" applyAlignment="1">
      <alignment horizontal="left" vertical="center"/>
    </xf>
    <xf numFmtId="0" fontId="5" fillId="24" borderId="15" xfId="44" applyFill="1" applyBorder="1">
      <alignment vertical="center"/>
    </xf>
    <xf numFmtId="0" fontId="5" fillId="24" borderId="39" xfId="44" applyFill="1" applyBorder="1" applyAlignment="1">
      <alignment horizontal="right" vertical="center"/>
    </xf>
    <xf numFmtId="0" fontId="5" fillId="24" borderId="39" xfId="44" applyFill="1" applyBorder="1">
      <alignment vertical="center"/>
    </xf>
    <xf numFmtId="0" fontId="30" fillId="24" borderId="0" xfId="44" applyFont="1" applyFill="1" applyAlignment="1">
      <alignment horizontal="center"/>
    </xf>
    <xf numFmtId="0" fontId="30" fillId="24" borderId="0" xfId="44" applyFont="1" applyFill="1">
      <alignment vertical="center"/>
    </xf>
    <xf numFmtId="0" fontId="5" fillId="24" borderId="0" xfId="44" applyFill="1" applyAlignment="1">
      <alignment horizontal="right" vertical="center"/>
    </xf>
    <xf numFmtId="0" fontId="5" fillId="24" borderId="40" xfId="44" applyFill="1" applyBorder="1" applyAlignment="1">
      <alignment horizontal="center" vertical="center"/>
    </xf>
    <xf numFmtId="0" fontId="5" fillId="24" borderId="17" xfId="44" applyFill="1" applyBorder="1">
      <alignment vertical="center"/>
    </xf>
    <xf numFmtId="0" fontId="5" fillId="24" borderId="41" xfId="44" applyFill="1" applyBorder="1" applyAlignment="1">
      <alignment horizontal="center" vertical="center"/>
    </xf>
    <xf numFmtId="0" fontId="5" fillId="24" borderId="21" xfId="44" applyFill="1" applyBorder="1" applyAlignment="1">
      <alignment horizontal="center" vertical="center"/>
    </xf>
    <xf numFmtId="0" fontId="27" fillId="24" borderId="42" xfId="44" applyFont="1" applyFill="1" applyBorder="1">
      <alignment vertical="center"/>
    </xf>
    <xf numFmtId="0" fontId="5" fillId="24" borderId="43" xfId="44" applyFill="1" applyBorder="1">
      <alignment vertical="center"/>
    </xf>
    <xf numFmtId="0" fontId="5" fillId="24" borderId="44" xfId="44" applyFill="1" applyBorder="1" applyAlignment="1">
      <alignment horizontal="center" vertical="center"/>
    </xf>
    <xf numFmtId="0" fontId="5" fillId="24" borderId="45" xfId="44" applyFill="1" applyBorder="1">
      <alignment vertical="center"/>
    </xf>
    <xf numFmtId="3" fontId="5" fillId="24" borderId="44" xfId="44" applyNumberFormat="1" applyFill="1" applyBorder="1">
      <alignment vertical="center"/>
    </xf>
    <xf numFmtId="0" fontId="5" fillId="24" borderId="25" xfId="44" applyFill="1" applyBorder="1">
      <alignment vertical="center"/>
    </xf>
    <xf numFmtId="0" fontId="5" fillId="24" borderId="19" xfId="44" applyFill="1" applyBorder="1">
      <alignment vertical="center"/>
    </xf>
    <xf numFmtId="0" fontId="5" fillId="24" borderId="13" xfId="44" applyFill="1" applyBorder="1" applyAlignment="1">
      <alignment horizontal="center" vertical="center"/>
    </xf>
    <xf numFmtId="3" fontId="5" fillId="24" borderId="46" xfId="44" applyNumberFormat="1" applyFill="1" applyBorder="1">
      <alignment vertical="center"/>
    </xf>
    <xf numFmtId="3" fontId="5" fillId="24" borderId="13" xfId="44" applyNumberFormat="1" applyFill="1" applyBorder="1">
      <alignment vertical="center"/>
    </xf>
    <xf numFmtId="0" fontId="5" fillId="0" borderId="47" xfId="44" applyBorder="1">
      <alignment vertical="center"/>
    </xf>
    <xf numFmtId="0" fontId="5" fillId="0" borderId="35" xfId="44" applyBorder="1">
      <alignment vertical="center"/>
    </xf>
    <xf numFmtId="0" fontId="5" fillId="0" borderId="64" xfId="44" applyBorder="1">
      <alignment vertical="center"/>
    </xf>
    <xf numFmtId="3" fontId="5" fillId="0" borderId="33" xfId="44" applyNumberFormat="1" applyBorder="1">
      <alignment vertical="center"/>
    </xf>
    <xf numFmtId="3" fontId="5" fillId="0" borderId="35" xfId="44" applyNumberFormat="1" applyBorder="1">
      <alignment vertical="center"/>
    </xf>
    <xf numFmtId="3" fontId="5" fillId="0" borderId="48" xfId="44" applyNumberFormat="1" applyBorder="1">
      <alignment vertical="center"/>
    </xf>
    <xf numFmtId="3" fontId="5" fillId="24" borderId="48" xfId="44" applyNumberFormat="1" applyFill="1" applyBorder="1">
      <alignment vertical="center"/>
    </xf>
    <xf numFmtId="3" fontId="26" fillId="0" borderId="53" xfId="44" applyNumberFormat="1" applyFont="1" applyBorder="1">
      <alignment vertical="center"/>
    </xf>
    <xf numFmtId="3" fontId="26" fillId="0" borderId="49" xfId="44" applyNumberFormat="1" applyFont="1" applyBorder="1" applyAlignment="1">
      <alignment horizontal="right" vertical="center"/>
    </xf>
    <xf numFmtId="0" fontId="5" fillId="0" borderId="50" xfId="44" applyBorder="1">
      <alignment vertical="center"/>
    </xf>
    <xf numFmtId="0" fontId="5" fillId="0" borderId="51" xfId="44" applyBorder="1" applyAlignment="1">
      <alignment horizontal="center" vertical="center"/>
    </xf>
    <xf numFmtId="0" fontId="5" fillId="0" borderId="17" xfId="44" applyBorder="1" applyAlignment="1">
      <alignment horizontal="center" vertical="center"/>
    </xf>
    <xf numFmtId="0" fontId="5" fillId="0" borderId="18" xfId="44" applyBorder="1" applyAlignment="1">
      <alignment horizontal="center" vertical="center"/>
    </xf>
    <xf numFmtId="0" fontId="5" fillId="0" borderId="19" xfId="44" applyBorder="1" applyAlignment="1">
      <alignment horizontal="center" vertical="center"/>
    </xf>
    <xf numFmtId="0" fontId="5" fillId="0" borderId="20" xfId="44" applyBorder="1" applyAlignment="1">
      <alignment horizontal="center" vertical="center"/>
    </xf>
    <xf numFmtId="0" fontId="5" fillId="0" borderId="18" xfId="44" quotePrefix="1" applyBorder="1" applyAlignment="1">
      <alignment horizontal="center" vertical="center"/>
    </xf>
    <xf numFmtId="0" fontId="5" fillId="0" borderId="21" xfId="44" applyBorder="1" applyAlignment="1">
      <alignment horizontal="center" vertical="center"/>
    </xf>
    <xf numFmtId="0" fontId="27" fillId="0" borderId="42" xfId="44" applyFont="1" applyBorder="1">
      <alignment vertical="center"/>
    </xf>
    <xf numFmtId="0" fontId="5" fillId="0" borderId="43" xfId="44" applyBorder="1">
      <alignment vertical="center"/>
    </xf>
    <xf numFmtId="0" fontId="5" fillId="0" borderId="14" xfId="44" applyBorder="1" applyAlignment="1">
      <alignment horizontal="center" vertical="center"/>
    </xf>
    <xf numFmtId="0" fontId="5" fillId="0" borderId="52" xfId="44" applyBorder="1">
      <alignment vertical="center"/>
    </xf>
    <xf numFmtId="3" fontId="5" fillId="0" borderId="44" xfId="44" applyNumberFormat="1" applyBorder="1">
      <alignment vertical="center"/>
    </xf>
    <xf numFmtId="0" fontId="5" fillId="0" borderId="25" xfId="44" applyBorder="1">
      <alignment vertical="center"/>
    </xf>
    <xf numFmtId="0" fontId="5" fillId="0" borderId="22" xfId="44" applyBorder="1">
      <alignment vertical="center"/>
    </xf>
    <xf numFmtId="0" fontId="5" fillId="0" borderId="17" xfId="44" applyBorder="1">
      <alignment vertical="center"/>
    </xf>
    <xf numFmtId="0" fontId="5" fillId="0" borderId="46" xfId="44" applyBorder="1">
      <alignment vertical="center"/>
    </xf>
    <xf numFmtId="0" fontId="5" fillId="0" borderId="29" xfId="44" applyBorder="1">
      <alignment vertical="center"/>
    </xf>
    <xf numFmtId="0" fontId="5" fillId="0" borderId="33" xfId="44" applyBorder="1">
      <alignment vertical="center"/>
    </xf>
    <xf numFmtId="3" fontId="5" fillId="0" borderId="37" xfId="44" applyNumberFormat="1" applyBorder="1" applyAlignment="1">
      <alignment horizontal="right" vertical="center"/>
    </xf>
    <xf numFmtId="0" fontId="5" fillId="0" borderId="53" xfId="44" applyBorder="1" applyAlignment="1">
      <alignment horizontal="center" vertical="center"/>
    </xf>
    <xf numFmtId="3" fontId="26" fillId="0" borderId="38" xfId="44" applyNumberFormat="1" applyFont="1" applyBorder="1">
      <alignment vertical="center"/>
    </xf>
    <xf numFmtId="3" fontId="26" fillId="0" borderId="38" xfId="44" applyNumberFormat="1" applyFont="1" applyBorder="1" applyAlignment="1">
      <alignment horizontal="center" vertical="center"/>
    </xf>
    <xf numFmtId="0" fontId="28" fillId="0" borderId="0" xfId="44" applyFont="1" applyAlignment="1">
      <alignment horizontal="center" vertical="center"/>
    </xf>
    <xf numFmtId="0" fontId="28" fillId="0" borderId="0" xfId="44" applyFont="1" applyAlignment="1">
      <alignment horizontal="right" vertical="center"/>
    </xf>
    <xf numFmtId="0" fontId="27" fillId="0" borderId="0" xfId="44" applyFont="1" applyAlignment="1">
      <alignment horizontal="center" vertical="center"/>
    </xf>
    <xf numFmtId="3" fontId="27" fillId="0" borderId="0" xfId="44" applyNumberFormat="1" applyFont="1" applyAlignment="1">
      <alignment horizontal="left" vertical="center"/>
    </xf>
    <xf numFmtId="0" fontId="30" fillId="24" borderId="18" xfId="44" applyFont="1" applyFill="1" applyBorder="1">
      <alignment vertical="center"/>
    </xf>
    <xf numFmtId="0" fontId="0" fillId="0" borderId="26" xfId="44" applyFont="1" applyBorder="1">
      <alignment vertical="center"/>
    </xf>
    <xf numFmtId="0" fontId="0" fillId="0" borderId="0" xfId="44" applyFont="1">
      <alignment vertical="center"/>
    </xf>
    <xf numFmtId="0" fontId="30" fillId="24" borderId="99" xfId="44" applyFont="1" applyFill="1" applyBorder="1">
      <alignment vertical="center"/>
    </xf>
    <xf numFmtId="0" fontId="30" fillId="24" borderId="100" xfId="44" applyFont="1" applyFill="1" applyBorder="1">
      <alignment vertical="center"/>
    </xf>
    <xf numFmtId="0" fontId="5" fillId="24" borderId="100" xfId="44" applyFill="1" applyBorder="1">
      <alignment vertical="center"/>
    </xf>
    <xf numFmtId="0" fontId="0" fillId="0" borderId="11" xfId="45" applyFont="1" applyBorder="1">
      <alignment vertical="center"/>
    </xf>
    <xf numFmtId="0" fontId="0" fillId="24" borderId="39" xfId="44" applyFont="1" applyFill="1" applyBorder="1">
      <alignment vertical="center"/>
    </xf>
    <xf numFmtId="0" fontId="5" fillId="0" borderId="100" xfId="44" applyBorder="1">
      <alignment vertical="center"/>
    </xf>
    <xf numFmtId="0" fontId="0" fillId="0" borderId="68" xfId="45" applyFont="1" applyBorder="1">
      <alignment vertical="center"/>
    </xf>
    <xf numFmtId="176" fontId="27" fillId="0" borderId="56" xfId="45" quotePrefix="1" applyNumberFormat="1" applyFont="1" applyBorder="1" applyAlignment="1">
      <alignment horizontal="center" vertical="center"/>
    </xf>
    <xf numFmtId="0" fontId="30" fillId="0" borderId="57" xfId="45" applyFont="1" applyBorder="1" applyAlignment="1">
      <alignment horizontal="center" vertical="center"/>
    </xf>
    <xf numFmtId="176" fontId="27" fillId="0" borderId="50" xfId="45" quotePrefix="1" applyNumberFormat="1" applyFont="1" applyBorder="1" applyAlignment="1">
      <alignment horizontal="center" vertical="center"/>
    </xf>
    <xf numFmtId="0" fontId="6" fillId="0" borderId="29" xfId="45" applyFont="1" applyBorder="1" applyAlignment="1">
      <alignment horizontal="center" vertical="center"/>
    </xf>
    <xf numFmtId="0" fontId="27" fillId="0" borderId="0" xfId="45" quotePrefix="1" applyFont="1" applyAlignment="1">
      <alignment horizontal="center" vertical="center"/>
    </xf>
    <xf numFmtId="176" fontId="27" fillId="0" borderId="57" xfId="45" quotePrefix="1" applyNumberFormat="1" applyFont="1" applyBorder="1" applyAlignment="1">
      <alignment horizontal="center" vertical="center"/>
    </xf>
    <xf numFmtId="176" fontId="27" fillId="0" borderId="29" xfId="45" quotePrefix="1" applyNumberFormat="1" applyFont="1" applyBorder="1" applyAlignment="1">
      <alignment horizontal="center" vertical="center"/>
    </xf>
    <xf numFmtId="56" fontId="30" fillId="0" borderId="29" xfId="45" applyNumberFormat="1" applyFont="1" applyBorder="1" applyAlignment="1">
      <alignment horizontal="center" vertical="center"/>
    </xf>
    <xf numFmtId="56" fontId="27" fillId="0" borderId="0" xfId="45" applyNumberFormat="1" applyFont="1" applyAlignment="1">
      <alignment horizontal="left" vertical="center"/>
    </xf>
    <xf numFmtId="56" fontId="5" fillId="0" borderId="29" xfId="45" applyNumberFormat="1" applyBorder="1" applyAlignment="1">
      <alignment horizontal="center" vertical="center"/>
    </xf>
    <xf numFmtId="56" fontId="28" fillId="0" borderId="29" xfId="45" quotePrefix="1" applyNumberFormat="1" applyFont="1" applyBorder="1" applyAlignment="1">
      <alignment horizontal="center" vertical="center"/>
    </xf>
    <xf numFmtId="0" fontId="28" fillId="0" borderId="29" xfId="45" quotePrefix="1" applyFont="1" applyBorder="1" applyAlignment="1">
      <alignment horizontal="center" vertical="center"/>
    </xf>
    <xf numFmtId="0" fontId="0" fillId="0" borderId="0" xfId="45" applyFont="1" applyAlignment="1">
      <alignment horizontal="right" vertical="center"/>
    </xf>
    <xf numFmtId="56" fontId="28" fillId="0" borderId="29" xfId="45" applyNumberFormat="1" applyFont="1" applyBorder="1" applyAlignment="1">
      <alignment horizontal="center" vertical="center"/>
    </xf>
    <xf numFmtId="0" fontId="0" fillId="24" borderId="0" xfId="44" applyFont="1" applyFill="1">
      <alignment vertical="center"/>
    </xf>
    <xf numFmtId="0" fontId="5" fillId="0" borderId="12" xfId="44" applyBorder="1" applyAlignment="1">
      <alignment horizontal="center" vertical="center"/>
    </xf>
    <xf numFmtId="0" fontId="5" fillId="0" borderId="31" xfId="44" applyBorder="1" applyAlignment="1">
      <alignment horizontal="center" vertical="center"/>
    </xf>
    <xf numFmtId="0" fontId="27" fillId="0" borderId="94" xfId="44" quotePrefix="1" applyFont="1" applyBorder="1">
      <alignment vertical="center"/>
    </xf>
    <xf numFmtId="0" fontId="40" fillId="24" borderId="14" xfId="44" applyFont="1" applyFill="1" applyBorder="1">
      <alignment vertical="center"/>
    </xf>
    <xf numFmtId="0" fontId="49" fillId="0" borderId="0" xfId="75" applyFont="1">
      <alignment vertical="center"/>
    </xf>
    <xf numFmtId="49" fontId="50" fillId="0" borderId="0" xfId="75" applyNumberFormat="1" applyFont="1">
      <alignment vertical="center"/>
    </xf>
    <xf numFmtId="0" fontId="50" fillId="0" borderId="0" xfId="75" applyFont="1" applyAlignment="1">
      <alignment horizontal="center" vertical="center"/>
    </xf>
    <xf numFmtId="0" fontId="51" fillId="0" borderId="0" xfId="75" applyFont="1">
      <alignment vertical="center"/>
    </xf>
    <xf numFmtId="0" fontId="50" fillId="0" borderId="0" xfId="75" applyFont="1" applyAlignment="1">
      <alignment horizontal="right" vertical="center"/>
    </xf>
    <xf numFmtId="0" fontId="50" fillId="0" borderId="0" xfId="75" applyFont="1">
      <alignment vertical="center"/>
    </xf>
    <xf numFmtId="0" fontId="5" fillId="0" borderId="0" xfId="75">
      <alignment vertical="center"/>
    </xf>
    <xf numFmtId="0" fontId="25" fillId="0" borderId="0" xfId="44" applyFont="1" applyAlignment="1">
      <alignment horizontal="center" vertical="center"/>
    </xf>
    <xf numFmtId="58" fontId="5" fillId="0" borderId="0" xfId="44" quotePrefix="1" applyNumberFormat="1">
      <alignment vertical="center"/>
    </xf>
    <xf numFmtId="58" fontId="5" fillId="0" borderId="0" xfId="44" applyNumberFormat="1">
      <alignment vertical="center"/>
    </xf>
    <xf numFmtId="0" fontId="52" fillId="0" borderId="0" xfId="44" applyFont="1">
      <alignment vertical="center"/>
    </xf>
    <xf numFmtId="0" fontId="5" fillId="0" borderId="0" xfId="44" applyAlignment="1">
      <alignment horizontal="right" vertical="center"/>
    </xf>
    <xf numFmtId="0" fontId="26" fillId="0" borderId="0" xfId="44" applyFont="1">
      <alignment vertical="center"/>
    </xf>
    <xf numFmtId="0" fontId="5" fillId="0" borderId="54" xfId="44" applyBorder="1">
      <alignment vertical="center"/>
    </xf>
    <xf numFmtId="0" fontId="26" fillId="0" borderId="54" xfId="44" applyFont="1" applyBorder="1">
      <alignment vertical="center"/>
    </xf>
    <xf numFmtId="0" fontId="36" fillId="0" borderId="0" xfId="44" applyFont="1">
      <alignment vertical="center"/>
    </xf>
    <xf numFmtId="0" fontId="5" fillId="0" borderId="91" xfId="44" applyBorder="1">
      <alignment vertical="center"/>
    </xf>
    <xf numFmtId="0" fontId="5" fillId="0" borderId="39" xfId="44" applyBorder="1">
      <alignment vertical="center"/>
    </xf>
    <xf numFmtId="0" fontId="5" fillId="0" borderId="44" xfId="44" applyBorder="1">
      <alignment vertical="center"/>
    </xf>
    <xf numFmtId="0" fontId="53" fillId="0" borderId="0" xfId="44" applyFont="1">
      <alignment vertical="center"/>
    </xf>
    <xf numFmtId="0" fontId="48" fillId="0" borderId="0" xfId="44" applyFont="1">
      <alignment vertical="center"/>
    </xf>
    <xf numFmtId="0" fontId="5" fillId="0" borderId="66" xfId="44" applyBorder="1">
      <alignment vertical="center"/>
    </xf>
    <xf numFmtId="0" fontId="5" fillId="0" borderId="15" xfId="44" applyBorder="1">
      <alignment vertical="center"/>
    </xf>
    <xf numFmtId="0" fontId="5" fillId="0" borderId="41" xfId="44" applyBorder="1">
      <alignment vertical="center"/>
    </xf>
    <xf numFmtId="0" fontId="5" fillId="27" borderId="0" xfId="44" applyFill="1">
      <alignment vertical="center"/>
    </xf>
    <xf numFmtId="0" fontId="25" fillId="0" borderId="61" xfId="44" applyFont="1" applyBorder="1">
      <alignment vertical="center"/>
    </xf>
    <xf numFmtId="3" fontId="55" fillId="0" borderId="14" xfId="44" applyNumberFormat="1" applyFont="1" applyBorder="1">
      <alignment vertical="center"/>
    </xf>
    <xf numFmtId="0" fontId="5" fillId="0" borderId="12" xfId="44" applyBorder="1">
      <alignment vertical="center"/>
    </xf>
    <xf numFmtId="0" fontId="55" fillId="0" borderId="15" xfId="44" applyFont="1" applyBorder="1">
      <alignment vertical="center"/>
    </xf>
    <xf numFmtId="3" fontId="55" fillId="0" borderId="15" xfId="44" quotePrefix="1" applyNumberFormat="1" applyFont="1" applyBorder="1">
      <alignment vertical="center"/>
    </xf>
    <xf numFmtId="0" fontId="55" fillId="0" borderId="14" xfId="44" applyFont="1" applyBorder="1">
      <alignment vertical="center"/>
    </xf>
    <xf numFmtId="3" fontId="55" fillId="0" borderId="15" xfId="44" applyNumberFormat="1" applyFont="1" applyBorder="1">
      <alignment vertical="center"/>
    </xf>
    <xf numFmtId="0" fontId="5" fillId="0" borderId="0" xfId="44" quotePrefix="1">
      <alignment vertical="center"/>
    </xf>
    <xf numFmtId="0" fontId="55" fillId="0" borderId="0" xfId="44" applyFont="1">
      <alignment vertical="center"/>
    </xf>
    <xf numFmtId="0" fontId="30" fillId="0" borderId="0" xfId="44" applyFont="1">
      <alignment vertical="center"/>
    </xf>
    <xf numFmtId="0" fontId="55" fillId="0" borderId="14" xfId="44" applyFont="1" applyBorder="1" applyAlignment="1">
      <alignment horizontal="right" vertical="center"/>
    </xf>
    <xf numFmtId="0" fontId="55" fillId="0" borderId="39" xfId="44" applyFont="1" applyBorder="1">
      <alignment vertical="center"/>
    </xf>
    <xf numFmtId="0" fontId="55" fillId="0" borderId="39" xfId="44" applyFont="1" applyBorder="1" applyAlignment="1">
      <alignment horizontal="right" vertical="center"/>
    </xf>
    <xf numFmtId="6" fontId="55" fillId="0" borderId="15" xfId="44" applyNumberFormat="1" applyFont="1" applyBorder="1">
      <alignment vertical="center"/>
    </xf>
    <xf numFmtId="0" fontId="48" fillId="0" borderId="0" xfId="44" applyFont="1" applyAlignment="1">
      <alignment horizontal="left" vertical="center"/>
    </xf>
    <xf numFmtId="3" fontId="55" fillId="0" borderId="14" xfId="44" applyNumberFormat="1" applyFont="1" applyBorder="1" applyAlignment="1">
      <alignment horizontal="right" vertical="center"/>
    </xf>
    <xf numFmtId="0" fontId="55" fillId="0" borderId="103" xfId="44" applyFont="1" applyBorder="1">
      <alignment vertical="center"/>
    </xf>
    <xf numFmtId="3" fontId="55" fillId="0" borderId="103" xfId="44" applyNumberFormat="1" applyFont="1" applyBorder="1">
      <alignment vertical="center"/>
    </xf>
    <xf numFmtId="0" fontId="25" fillId="0" borderId="0" xfId="44" applyFont="1" applyAlignment="1">
      <alignment horizontal="left" vertical="center"/>
    </xf>
    <xf numFmtId="0" fontId="56" fillId="0" borderId="0" xfId="44" applyFont="1" applyAlignment="1">
      <alignment horizontal="center" vertical="center" wrapText="1"/>
    </xf>
    <xf numFmtId="0" fontId="57" fillId="0" borderId="0" xfId="44" applyFont="1" applyAlignment="1">
      <alignment horizontal="justify" vertical="center" wrapText="1"/>
    </xf>
    <xf numFmtId="3" fontId="57" fillId="0" borderId="0" xfId="44" applyNumberFormat="1" applyFont="1" applyAlignment="1">
      <alignment horizontal="right" vertical="center" wrapText="1"/>
    </xf>
    <xf numFmtId="0" fontId="57" fillId="0" borderId="0" xfId="44" applyFont="1" applyAlignment="1">
      <alignment horizontal="right" vertical="center" wrapText="1"/>
    </xf>
    <xf numFmtId="0" fontId="58" fillId="0" borderId="0" xfId="44" applyFont="1">
      <alignment vertical="center"/>
    </xf>
    <xf numFmtId="3" fontId="58" fillId="0" borderId="0" xfId="44" applyNumberFormat="1" applyFont="1">
      <alignment vertical="center"/>
    </xf>
    <xf numFmtId="0" fontId="59" fillId="0" borderId="0" xfId="44" applyFont="1">
      <alignment vertical="center"/>
    </xf>
    <xf numFmtId="0" fontId="60" fillId="0" borderId="104" xfId="76" applyFont="1" applyBorder="1" applyAlignment="1">
      <alignment horizontal="center" vertical="center" wrapText="1"/>
    </xf>
    <xf numFmtId="0" fontId="61" fillId="0" borderId="104" xfId="76" applyFont="1" applyBorder="1" applyAlignment="1">
      <alignment horizontal="left" vertical="center" wrapText="1"/>
    </xf>
    <xf numFmtId="3" fontId="62" fillId="0" borderId="105" xfId="76" applyNumberFormat="1" applyFont="1" applyBorder="1" applyAlignment="1">
      <alignment horizontal="right" vertical="center" wrapText="1"/>
    </xf>
    <xf numFmtId="3" fontId="62" fillId="0" borderId="29" xfId="76" applyNumberFormat="1" applyFont="1" applyBorder="1" applyAlignment="1">
      <alignment horizontal="right" vertical="center" wrapText="1"/>
    </xf>
    <xf numFmtId="3" fontId="62" fillId="0" borderId="0" xfId="76" applyNumberFormat="1" applyFont="1" applyAlignment="1">
      <alignment horizontal="right" vertical="center" wrapText="1"/>
    </xf>
    <xf numFmtId="3" fontId="62" fillId="0" borderId="106" xfId="76" applyNumberFormat="1" applyFont="1" applyBorder="1" applyAlignment="1">
      <alignment horizontal="right" vertical="center" wrapText="1"/>
    </xf>
    <xf numFmtId="3" fontId="62" fillId="0" borderId="60" xfId="76" applyNumberFormat="1" applyFont="1" applyBorder="1" applyAlignment="1">
      <alignment horizontal="right" vertical="center" wrapText="1"/>
    </xf>
    <xf numFmtId="0" fontId="62" fillId="0" borderId="29" xfId="76" applyFont="1" applyBorder="1" applyAlignment="1">
      <alignment horizontal="right" vertical="center" wrapText="1"/>
    </xf>
    <xf numFmtId="3" fontId="62" fillId="0" borderId="75" xfId="76" applyNumberFormat="1" applyFont="1" applyBorder="1">
      <alignment vertical="center"/>
    </xf>
    <xf numFmtId="3" fontId="62" fillId="0" borderId="60" xfId="76" applyNumberFormat="1" applyFont="1" applyBorder="1">
      <alignment vertical="center"/>
    </xf>
    <xf numFmtId="3" fontId="62" fillId="0" borderId="107" xfId="76" applyNumberFormat="1" applyFont="1" applyBorder="1">
      <alignment vertical="center"/>
    </xf>
    <xf numFmtId="3" fontId="62" fillId="0" borderId="77" xfId="44" applyNumberFormat="1" applyFont="1" applyBorder="1">
      <alignment vertical="center"/>
    </xf>
    <xf numFmtId="179" fontId="5" fillId="0" borderId="107" xfId="44" applyNumberFormat="1" applyBorder="1">
      <alignment vertical="center"/>
    </xf>
    <xf numFmtId="0" fontId="41" fillId="0" borderId="0" xfId="44" applyFo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45" applyFont="1" applyAlignment="1">
      <alignment horizontal="center" vertical="center"/>
    </xf>
    <xf numFmtId="0" fontId="28" fillId="0" borderId="13" xfId="45" applyFont="1" applyBorder="1" applyAlignment="1">
      <alignment horizontal="center" vertical="center"/>
    </xf>
    <xf numFmtId="0" fontId="5" fillId="0" borderId="29" xfId="45" quotePrefix="1" applyBorder="1" applyAlignment="1">
      <alignment horizontal="center" vertical="center" textRotation="180"/>
    </xf>
    <xf numFmtId="0" fontId="28" fillId="0" borderId="66" xfId="45" applyFont="1" applyBorder="1" applyAlignment="1">
      <alignment horizontal="center" vertical="center"/>
    </xf>
    <xf numFmtId="0" fontId="28" fillId="0" borderId="41" xfId="45" applyFont="1" applyBorder="1" applyAlignment="1">
      <alignment horizontal="center" vertical="center"/>
    </xf>
    <xf numFmtId="0" fontId="28" fillId="0" borderId="101" xfId="45" applyFont="1" applyBorder="1" applyAlignment="1">
      <alignment horizontal="center" vertical="center"/>
    </xf>
    <xf numFmtId="0" fontId="28" fillId="0" borderId="54" xfId="45" applyFont="1" applyBorder="1" applyAlignment="1">
      <alignment horizontal="center" vertical="center"/>
    </xf>
    <xf numFmtId="0" fontId="28" fillId="0" borderId="63" xfId="45" applyFont="1" applyBorder="1" applyAlignment="1">
      <alignment horizontal="center" vertical="center"/>
    </xf>
    <xf numFmtId="0" fontId="30" fillId="27" borderId="102" xfId="45" applyFont="1" applyFill="1" applyBorder="1" applyAlignment="1">
      <alignment horizontal="center" vertical="center"/>
    </xf>
    <xf numFmtId="0" fontId="30" fillId="27" borderId="55" xfId="45" applyFont="1" applyFill="1" applyBorder="1" applyAlignment="1">
      <alignment horizontal="center" vertical="center"/>
    </xf>
    <xf numFmtId="0" fontId="30" fillId="27" borderId="49" xfId="45" applyFont="1" applyFill="1" applyBorder="1" applyAlignment="1">
      <alignment horizontal="center" vertical="center"/>
    </xf>
    <xf numFmtId="0" fontId="36" fillId="0" borderId="84" xfId="45" applyFont="1" applyBorder="1">
      <alignment vertical="center"/>
    </xf>
    <xf numFmtId="0" fontId="36" fillId="0" borderId="68" xfId="45" applyFont="1" applyBorder="1">
      <alignment vertical="center"/>
    </xf>
    <xf numFmtId="31" fontId="5" fillId="0" borderId="68" xfId="45" applyNumberFormat="1" applyBorder="1" applyAlignment="1">
      <alignment horizontal="center" vertical="center"/>
    </xf>
    <xf numFmtId="0" fontId="28" fillId="0" borderId="0" xfId="45" applyFont="1" applyAlignment="1">
      <alignment horizontal="left" vertical="center"/>
    </xf>
    <xf numFmtId="0" fontId="27" fillId="0" borderId="0" xfId="45" applyFont="1" applyAlignment="1">
      <alignment horizontal="center" vertical="center"/>
    </xf>
    <xf numFmtId="0" fontId="27" fillId="0" borderId="54" xfId="45" applyFont="1" applyBorder="1" applyAlignment="1">
      <alignment horizontal="center" vertical="center"/>
    </xf>
    <xf numFmtId="0" fontId="29" fillId="0" borderId="50" xfId="45" applyFont="1" applyBorder="1" applyAlignment="1">
      <alignment horizontal="center" vertical="center"/>
    </xf>
    <xf numFmtId="0" fontId="28" fillId="0" borderId="50" xfId="45" applyFont="1" applyBorder="1" applyAlignment="1">
      <alignment horizontal="center" vertical="center"/>
    </xf>
    <xf numFmtId="0" fontId="28" fillId="0" borderId="85" xfId="45" applyFont="1" applyBorder="1" applyAlignment="1">
      <alignment horizontal="center" vertical="center"/>
    </xf>
    <xf numFmtId="0" fontId="29" fillId="0" borderId="86" xfId="45" applyFont="1" applyBorder="1" applyAlignment="1">
      <alignment horizontal="center" vertical="center"/>
    </xf>
    <xf numFmtId="0" fontId="29" fillId="0" borderId="85" xfId="45" applyFont="1" applyBorder="1" applyAlignment="1">
      <alignment horizontal="center" vertical="center"/>
    </xf>
    <xf numFmtId="0" fontId="29" fillId="0" borderId="65" xfId="45" applyFont="1" applyBorder="1" applyAlignment="1">
      <alignment horizontal="center" vertical="center"/>
    </xf>
    <xf numFmtId="0" fontId="29" fillId="0" borderId="0" xfId="45" applyFont="1" applyAlignment="1">
      <alignment horizontal="center" vertical="center"/>
    </xf>
    <xf numFmtId="0" fontId="29" fillId="0" borderId="13" xfId="45" applyFont="1" applyBorder="1" applyAlignment="1">
      <alignment horizontal="center" vertical="center"/>
    </xf>
    <xf numFmtId="0" fontId="29" fillId="0" borderId="87" xfId="45" applyFont="1" applyBorder="1" applyAlignment="1">
      <alignment horizontal="center" vertical="center"/>
    </xf>
    <xf numFmtId="0" fontId="29" fillId="0" borderId="88" xfId="45" applyFont="1" applyBorder="1" applyAlignment="1">
      <alignment horizontal="center" vertical="center"/>
    </xf>
    <xf numFmtId="0" fontId="29" fillId="0" borderId="89" xfId="45" applyFont="1" applyBorder="1" applyAlignment="1">
      <alignment horizontal="center" vertical="center"/>
    </xf>
    <xf numFmtId="0" fontId="29" fillId="0" borderId="57" xfId="45" applyFont="1" applyBorder="1" applyAlignment="1">
      <alignment horizontal="center" vertical="center"/>
    </xf>
    <xf numFmtId="0" fontId="29" fillId="0" borderId="29" xfId="45" applyFont="1" applyBorder="1" applyAlignment="1">
      <alignment horizontal="center" vertical="center"/>
    </xf>
    <xf numFmtId="0" fontId="29" fillId="0" borderId="90" xfId="45" applyFont="1" applyBorder="1" applyAlignment="1">
      <alignment horizontal="center" vertical="center"/>
    </xf>
    <xf numFmtId="0" fontId="30" fillId="0" borderId="88" xfId="45" applyFont="1" applyBorder="1" applyAlignment="1">
      <alignment horizontal="center" vertical="center"/>
    </xf>
    <xf numFmtId="0" fontId="30" fillId="0" borderId="89" xfId="45" applyFont="1" applyBorder="1" applyAlignment="1">
      <alignment horizontal="center" vertical="center"/>
    </xf>
    <xf numFmtId="0" fontId="30" fillId="0" borderId="87" xfId="45" applyFont="1" applyBorder="1" applyAlignment="1">
      <alignment horizontal="center" vertical="center"/>
    </xf>
    <xf numFmtId="0" fontId="5" fillId="0" borderId="0" xfId="44" quotePrefix="1" applyAlignment="1">
      <alignment horizontal="center" vertical="center"/>
    </xf>
    <xf numFmtId="0" fontId="5" fillId="0" borderId="0" xfId="44" applyAlignment="1">
      <alignment horizontal="center" vertical="center"/>
    </xf>
    <xf numFmtId="31" fontId="49" fillId="0" borderId="0" xfId="75" applyNumberFormat="1" applyFont="1" applyAlignment="1">
      <alignment horizontal="left" vertical="center"/>
    </xf>
    <xf numFmtId="58" fontId="49" fillId="0" borderId="0" xfId="75" applyNumberFormat="1" applyFont="1" applyAlignment="1">
      <alignment horizontal="left" vertical="center"/>
    </xf>
    <xf numFmtId="0" fontId="31" fillId="0" borderId="14" xfId="44" applyFont="1" applyBorder="1" applyAlignment="1">
      <alignment horizontal="left" vertical="center"/>
    </xf>
    <xf numFmtId="0" fontId="31" fillId="0" borderId="12" xfId="44" applyFont="1" applyBorder="1" applyAlignment="1">
      <alignment horizontal="left" vertical="center"/>
    </xf>
    <xf numFmtId="0" fontId="31" fillId="24" borderId="15" xfId="44" applyFont="1" applyFill="1" applyBorder="1" applyAlignment="1">
      <alignment horizontal="left" vertical="center"/>
    </xf>
    <xf numFmtId="0" fontId="31" fillId="24" borderId="41" xfId="44" applyFont="1" applyFill="1" applyBorder="1" applyAlignment="1">
      <alignment horizontal="left" vertical="center"/>
    </xf>
    <xf numFmtId="177" fontId="32" fillId="0" borderId="15" xfId="44" applyNumberFormat="1" applyFont="1" applyBorder="1" applyAlignment="1">
      <alignment horizontal="left" vertical="center"/>
    </xf>
    <xf numFmtId="177" fontId="32" fillId="0" borderId="97" xfId="44" applyNumberFormat="1" applyFont="1" applyBorder="1" applyAlignment="1">
      <alignment horizontal="left" vertical="center"/>
    </xf>
    <xf numFmtId="0" fontId="29" fillId="0" borderId="0" xfId="44" applyFont="1" applyAlignment="1">
      <alignment horizontal="left" vertical="center"/>
    </xf>
    <xf numFmtId="0" fontId="44" fillId="0" borderId="0" xfId="44" applyFont="1" applyAlignment="1">
      <alignment horizontal="center" vertical="center"/>
    </xf>
    <xf numFmtId="58" fontId="0" fillId="0" borderId="0" xfId="44" applyNumberFormat="1" applyFont="1" applyAlignment="1">
      <alignment horizontal="left" vertical="center"/>
    </xf>
    <xf numFmtId="58" fontId="5" fillId="0" borderId="0" xfId="44" applyNumberFormat="1" applyAlignment="1">
      <alignment horizontal="left" vertical="center"/>
    </xf>
    <xf numFmtId="0" fontId="28" fillId="0" borderId="14" xfId="44" applyFont="1" applyBorder="1" applyAlignment="1">
      <alignment horizontal="center" vertical="center"/>
    </xf>
    <xf numFmtId="0" fontId="28" fillId="0" borderId="12" xfId="44" applyFont="1" applyBorder="1" applyAlignment="1">
      <alignment horizontal="center" vertical="center"/>
    </xf>
    <xf numFmtId="0" fontId="27" fillId="24" borderId="95" xfId="44" applyFont="1" applyFill="1" applyBorder="1" applyAlignment="1">
      <alignment horizontal="center" vertical="center"/>
    </xf>
    <xf numFmtId="0" fontId="28" fillId="24" borderId="12" xfId="44" applyFont="1" applyFill="1" applyBorder="1" applyAlignment="1">
      <alignment horizontal="center" vertical="center"/>
    </xf>
    <xf numFmtId="0" fontId="27" fillId="24" borderId="98" xfId="44" applyFont="1" applyFill="1" applyBorder="1" applyAlignment="1">
      <alignment horizontal="left" vertical="center"/>
    </xf>
    <xf numFmtId="0" fontId="27" fillId="24" borderId="41" xfId="44" applyFont="1" applyFill="1" applyBorder="1" applyAlignment="1">
      <alignment horizontal="left" vertical="center"/>
    </xf>
    <xf numFmtId="0" fontId="27" fillId="0" borderId="14" xfId="44" quotePrefix="1" applyFont="1" applyBorder="1" applyAlignment="1">
      <alignment horizontal="left" vertical="center"/>
    </xf>
    <xf numFmtId="0" fontId="27" fillId="0" borderId="94" xfId="44" quotePrefix="1" applyFont="1" applyBorder="1" applyAlignment="1">
      <alignment horizontal="left" vertical="center"/>
    </xf>
    <xf numFmtId="0" fontId="31" fillId="24" borderId="14" xfId="44" applyFont="1" applyFill="1" applyBorder="1" applyAlignment="1">
      <alignment horizontal="left" vertical="center"/>
    </xf>
    <xf numFmtId="0" fontId="31" fillId="24" borderId="12" xfId="44" applyFont="1" applyFill="1" applyBorder="1" applyAlignment="1">
      <alignment horizontal="left" vertical="center"/>
    </xf>
    <xf numFmtId="0" fontId="25" fillId="0" borderId="0" xfId="44" applyFont="1" applyAlignment="1">
      <alignment horizontal="center" vertical="center"/>
    </xf>
    <xf numFmtId="0" fontId="5" fillId="24" borderId="56" xfId="44" applyFill="1" applyBorder="1" applyAlignment="1">
      <alignment horizontal="center" vertical="center"/>
    </xf>
    <xf numFmtId="0" fontId="5" fillId="24" borderId="85" xfId="44" applyFill="1" applyBorder="1" applyAlignment="1">
      <alignment horizontal="center" vertical="center"/>
    </xf>
    <xf numFmtId="0" fontId="5" fillId="24" borderId="26" xfId="44" applyFill="1" applyBorder="1" applyAlignment="1">
      <alignment horizontal="center" vertical="center"/>
    </xf>
    <xf numFmtId="0" fontId="5" fillId="24" borderId="13" xfId="44" applyFill="1" applyBorder="1" applyAlignment="1">
      <alignment horizontal="center" vertical="center"/>
    </xf>
    <xf numFmtId="0" fontId="5" fillId="24" borderId="62" xfId="44" applyFill="1" applyBorder="1" applyAlignment="1">
      <alignment horizontal="center" vertical="center"/>
    </xf>
    <xf numFmtId="0" fontId="5" fillId="24" borderId="41" xfId="44" applyFill="1" applyBorder="1" applyAlignment="1">
      <alignment horizontal="center" vertical="center"/>
    </xf>
    <xf numFmtId="0" fontId="5" fillId="24" borderId="92" xfId="44" applyFill="1" applyBorder="1" applyAlignment="1">
      <alignment horizontal="center" vertical="center"/>
    </xf>
    <xf numFmtId="0" fontId="5" fillId="24" borderId="27" xfId="44" applyFill="1" applyBorder="1" applyAlignment="1">
      <alignment horizontal="center" vertical="center"/>
    </xf>
    <xf numFmtId="0" fontId="5" fillId="24" borderId="67" xfId="44" applyFill="1" applyBorder="1" applyAlignment="1">
      <alignment horizontal="center" vertical="center"/>
    </xf>
    <xf numFmtId="0" fontId="5" fillId="24" borderId="50" xfId="44" applyFill="1" applyBorder="1" applyAlignment="1">
      <alignment horizontal="center" vertical="center"/>
    </xf>
    <xf numFmtId="0" fontId="5" fillId="24" borderId="57" xfId="44" applyFill="1" applyBorder="1" applyAlignment="1">
      <alignment horizontal="center" vertical="center"/>
    </xf>
    <xf numFmtId="0" fontId="5" fillId="24" borderId="38" xfId="44" applyFill="1" applyBorder="1" applyAlignment="1">
      <alignment horizontal="center" vertical="center"/>
    </xf>
    <xf numFmtId="0" fontId="5" fillId="24" borderId="55" xfId="44" applyFill="1" applyBorder="1" applyAlignment="1">
      <alignment horizontal="center" vertical="center"/>
    </xf>
    <xf numFmtId="0" fontId="5" fillId="24" borderId="49" xfId="44" applyFill="1" applyBorder="1" applyAlignment="1">
      <alignment horizontal="center" vertical="center"/>
    </xf>
    <xf numFmtId="0" fontId="0" fillId="24" borderId="0" xfId="44" applyFont="1" applyFill="1" applyAlignment="1">
      <alignment horizontal="left" vertical="center"/>
    </xf>
    <xf numFmtId="0" fontId="5" fillId="24" borderId="0" xfId="44" applyFill="1" applyAlignment="1">
      <alignment horizontal="left" vertical="center"/>
    </xf>
    <xf numFmtId="0" fontId="5" fillId="24" borderId="93" xfId="44" applyFill="1" applyBorder="1" applyAlignment="1">
      <alignment horizontal="center" vertical="center"/>
    </xf>
    <xf numFmtId="0" fontId="5" fillId="24" borderId="58" xfId="44" applyFill="1" applyBorder="1" applyAlignment="1">
      <alignment horizontal="center" vertical="center"/>
    </xf>
    <xf numFmtId="0" fontId="5" fillId="24" borderId="59" xfId="44" applyFill="1" applyBorder="1" applyAlignment="1">
      <alignment horizontal="center" vertical="center"/>
    </xf>
    <xf numFmtId="0" fontId="5" fillId="24" borderId="0" xfId="44" applyFill="1" applyAlignment="1">
      <alignment horizontal="center" vertical="center"/>
    </xf>
    <xf numFmtId="0" fontId="5" fillId="0" borderId="38" xfId="44" applyBorder="1" applyAlignment="1">
      <alignment horizontal="center" vertical="center"/>
    </xf>
    <xf numFmtId="0" fontId="5" fillId="0" borderId="55" xfId="44" applyBorder="1" applyAlignment="1">
      <alignment horizontal="center" vertical="center"/>
    </xf>
    <xf numFmtId="0" fontId="5" fillId="0" borderId="49" xfId="44" applyBorder="1" applyAlignment="1">
      <alignment horizontal="center" vertical="center"/>
    </xf>
    <xf numFmtId="0" fontId="5" fillId="0" borderId="56" xfId="44" applyBorder="1" applyAlignment="1">
      <alignment horizontal="center" vertical="center"/>
    </xf>
    <xf numFmtId="0" fontId="5" fillId="0" borderId="85" xfId="44" applyBorder="1" applyAlignment="1">
      <alignment horizontal="center" vertical="center"/>
    </xf>
    <xf numFmtId="0" fontId="5" fillId="0" borderId="26" xfId="44" applyBorder="1" applyAlignment="1">
      <alignment horizontal="center" vertical="center"/>
    </xf>
    <xf numFmtId="0" fontId="5" fillId="0" borderId="13" xfId="44" applyBorder="1" applyAlignment="1">
      <alignment horizontal="center" vertical="center"/>
    </xf>
    <xf numFmtId="0" fontId="5" fillId="0" borderId="62" xfId="44" applyBorder="1" applyAlignment="1">
      <alignment horizontal="center" vertical="center"/>
    </xf>
    <xf numFmtId="0" fontId="5" fillId="0" borderId="41" xfId="44" applyBorder="1" applyAlignment="1">
      <alignment horizontal="center" vertical="center"/>
    </xf>
    <xf numFmtId="0" fontId="5" fillId="0" borderId="92" xfId="44" applyBorder="1" applyAlignment="1">
      <alignment horizontal="center" vertical="center"/>
    </xf>
    <xf numFmtId="0" fontId="5" fillId="0" borderId="65" xfId="44" applyBorder="1" applyAlignment="1">
      <alignment horizontal="center" vertical="center"/>
    </xf>
    <xf numFmtId="0" fontId="5" fillId="0" borderId="66" xfId="44" applyBorder="1" applyAlignment="1">
      <alignment horizontal="center" vertical="center"/>
    </xf>
    <xf numFmtId="0" fontId="5" fillId="0" borderId="93" xfId="44" applyBorder="1" applyAlignment="1">
      <alignment horizontal="center" vertical="center"/>
    </xf>
    <xf numFmtId="0" fontId="5" fillId="0" borderId="58" xfId="44" applyBorder="1" applyAlignment="1">
      <alignment horizontal="center" vertical="center"/>
    </xf>
    <xf numFmtId="0" fontId="5" fillId="0" borderId="59" xfId="44" applyBorder="1" applyAlignment="1">
      <alignment horizontal="center" vertical="center"/>
    </xf>
    <xf numFmtId="0" fontId="5" fillId="0" borderId="65" xfId="44" applyBorder="1" applyAlignment="1">
      <alignment horizontal="left" vertical="center"/>
    </xf>
    <xf numFmtId="0" fontId="5" fillId="0" borderId="0" xfId="44" applyAlignment="1">
      <alignment horizontal="left" vertical="center"/>
    </xf>
    <xf numFmtId="0" fontId="5" fillId="0" borderId="13" xfId="44" applyBorder="1" applyAlignment="1">
      <alignment horizontal="left" vertical="center"/>
    </xf>
    <xf numFmtId="0" fontId="36" fillId="0" borderId="0" xfId="44" applyFont="1" applyAlignment="1">
      <alignment horizontal="center" vertical="center"/>
    </xf>
    <xf numFmtId="0" fontId="5" fillId="0" borderId="65" xfId="44" quotePrefix="1" applyBorder="1" applyAlignment="1">
      <alignment horizontal="left" vertical="center"/>
    </xf>
    <xf numFmtId="0" fontId="5" fillId="0" borderId="0" xfId="44" quotePrefix="1" applyAlignment="1">
      <alignment horizontal="left" vertical="center"/>
    </xf>
    <xf numFmtId="0" fontId="5" fillId="0" borderId="13" xfId="44" quotePrefix="1" applyBorder="1" applyAlignment="1">
      <alignment horizontal="left" vertical="center"/>
    </xf>
  </cellXfs>
  <cellStyles count="7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C000000}"/>
    <cellStyle name="ハイパーリンク 2 2" xfId="29" xr:uid="{00000000-0005-0000-0000-00001D000000}"/>
    <cellStyle name="ハイパーリンク 2 3" xfId="73" xr:uid="{7F67C7FB-644C-4D58-8012-8B72C85DE51B}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 2" xfId="52" xr:uid="{00000000-0005-0000-0000-000023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通貨 2" xfId="42" xr:uid="{00000000-0005-0000-0000-00002B000000}"/>
    <cellStyle name="通貨 2 2" xfId="60" xr:uid="{00000000-0005-0000-0000-00002C000000}"/>
    <cellStyle name="入力" xfId="43" builtinId="20" customBuiltin="1"/>
    <cellStyle name="標準" xfId="0" builtinId="0"/>
    <cellStyle name="標準 10" xfId="53" xr:uid="{00000000-0005-0000-0000-00002F000000}"/>
    <cellStyle name="標準 10 2" xfId="61" xr:uid="{00000000-0005-0000-0000-000030000000}"/>
    <cellStyle name="標準 11" xfId="54" xr:uid="{00000000-0005-0000-0000-000031000000}"/>
    <cellStyle name="標準 11 2" xfId="62" xr:uid="{00000000-0005-0000-0000-000032000000}"/>
    <cellStyle name="標準 12" xfId="67" xr:uid="{00000000-0005-0000-0000-000033000000}"/>
    <cellStyle name="標準 13" xfId="66" xr:uid="{00000000-0005-0000-0000-000034000000}"/>
    <cellStyle name="標準 14" xfId="68" xr:uid="{00000000-0005-0000-0000-000035000000}"/>
    <cellStyle name="標準 15" xfId="69" xr:uid="{00000000-0005-0000-0000-000036000000}"/>
    <cellStyle name="標準 15 2" xfId="70" xr:uid="{00000000-0005-0000-0000-000037000000}"/>
    <cellStyle name="標準 15 2 2" xfId="71" xr:uid="{00000000-0005-0000-0000-000038000000}"/>
    <cellStyle name="標準 15 2 2 2" xfId="72" xr:uid="{00000000-0005-0000-0000-000039000000}"/>
    <cellStyle name="標準 16" xfId="74" xr:uid="{5534DD40-08E3-49C7-846A-0E728D2519A2}"/>
    <cellStyle name="標準 17" xfId="76" xr:uid="{E66D385E-15E2-49DB-8CFB-257AE4EB49DD}"/>
    <cellStyle name="標準 2" xfId="44" xr:uid="{00000000-0005-0000-0000-00003A000000}"/>
    <cellStyle name="標準 2 2" xfId="45" xr:uid="{00000000-0005-0000-0000-00003B000000}"/>
    <cellStyle name="標準 3" xfId="46" xr:uid="{00000000-0005-0000-0000-00003C000000}"/>
    <cellStyle name="標準 3 2" xfId="55" xr:uid="{00000000-0005-0000-0000-00003D000000}"/>
    <cellStyle name="標準 3 3" xfId="56" xr:uid="{00000000-0005-0000-0000-00003E000000}"/>
    <cellStyle name="標準 4" xfId="47" xr:uid="{00000000-0005-0000-0000-00003F000000}"/>
    <cellStyle name="標準 4 2" xfId="57" xr:uid="{00000000-0005-0000-0000-000040000000}"/>
    <cellStyle name="標準 4 2 2" xfId="63" xr:uid="{00000000-0005-0000-0000-000041000000}"/>
    <cellStyle name="標準 5" xfId="48" xr:uid="{00000000-0005-0000-0000-000042000000}"/>
    <cellStyle name="標準 6" xfId="49" xr:uid="{00000000-0005-0000-0000-000043000000}"/>
    <cellStyle name="標準 7" xfId="58" xr:uid="{00000000-0005-0000-0000-000044000000}"/>
    <cellStyle name="標準 7 2" xfId="64" xr:uid="{00000000-0005-0000-0000-000045000000}"/>
    <cellStyle name="標準 8" xfId="50" xr:uid="{00000000-0005-0000-0000-000046000000}"/>
    <cellStyle name="標準 9" xfId="59" xr:uid="{00000000-0005-0000-0000-000047000000}"/>
    <cellStyle name="標準 9 2" xfId="65" xr:uid="{00000000-0005-0000-0000-000048000000}"/>
    <cellStyle name="標準_決算書" xfId="75" xr:uid="{8CCF43FD-AA04-4ED5-B39B-2ABF8FF93551}"/>
    <cellStyle name="良い" xfId="5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0</xdr:rowOff>
    </xdr:from>
    <xdr:to>
      <xdr:col>12</xdr:col>
      <xdr:colOff>373530</xdr:colOff>
      <xdr:row>53</xdr:row>
      <xdr:rowOff>156882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95B586C-E808-4F05-AD6B-ECBD87AC50F6}"/>
            </a:ext>
          </a:extLst>
        </xdr:cNvPr>
        <xdr:cNvSpPr/>
      </xdr:nvSpPr>
      <xdr:spPr>
        <a:xfrm>
          <a:off x="395941" y="8673353"/>
          <a:ext cx="5236883" cy="64994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ネーム入りボールを注文したチームは会議会場にてスポーツ用品店からボールをご用意いただいた金額を現金引き換えで受け取ってください</a:t>
          </a:r>
          <a:r>
            <a:rPr kumimoji="1" lang="ja-JP" altLang="en-US" sz="1100">
              <a:solidFill>
                <a:sysClr val="windowText" lastClr="000000"/>
              </a:solidFill>
            </a:rPr>
            <a:t>。　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34</xdr:row>
      <xdr:rowOff>69850</xdr:rowOff>
    </xdr:from>
    <xdr:to>
      <xdr:col>11</xdr:col>
      <xdr:colOff>2115</xdr:colOff>
      <xdr:row>45</xdr:row>
      <xdr:rowOff>165100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A85A3C6-F278-4EEA-B9CF-52B230695A61}"/>
            </a:ext>
          </a:extLst>
        </xdr:cNvPr>
        <xdr:cNvSpPr/>
      </xdr:nvSpPr>
      <xdr:spPr>
        <a:xfrm>
          <a:off x="4470400" y="6381750"/>
          <a:ext cx="2116665" cy="19812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リーグ戦費用カテゴリー別内訳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４０－１・２：１１試合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４０－３・４：９試合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５０－１：１１試合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５０－２：１０試合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５０－３：９試合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６０－１：１１試合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６０－２：９試合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７０－：１０試合　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4</xdr:col>
      <xdr:colOff>228600</xdr:colOff>
      <xdr:row>1</xdr:row>
      <xdr:rowOff>38100</xdr:rowOff>
    </xdr:from>
    <xdr:to>
      <xdr:col>5</xdr:col>
      <xdr:colOff>790575</xdr:colOff>
      <xdr:row>4</xdr:row>
      <xdr:rowOff>123825</xdr:rowOff>
    </xdr:to>
    <xdr:pic>
      <xdr:nvPicPr>
        <xdr:cNvPr id="3" name="image" descr="https://kssl.or.jp/wp-content/uploads/2020/08/logo_200px.jpg">
          <a:extLst>
            <a:ext uri="{FF2B5EF4-FFF2-40B4-BE49-F238E27FC236}">
              <a16:creationId xmlns:a16="http://schemas.microsoft.com/office/drawing/2014/main" id="{6E6FA8CC-2B5E-4A0A-8E0C-35F1DD6A4E9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5850" y="203200"/>
          <a:ext cx="1069975" cy="1089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9"/>
  <sheetViews>
    <sheetView tabSelected="1" zoomScale="85" zoomScaleNormal="85" workbookViewId="0">
      <selection activeCell="N38" sqref="N38"/>
    </sheetView>
  </sheetViews>
  <sheetFormatPr defaultColWidth="5.625" defaultRowHeight="13.5" x14ac:dyDescent="0.15"/>
  <cols>
    <col min="9" max="9" width="12.875" customWidth="1"/>
  </cols>
  <sheetData>
    <row r="1" spans="1:25" ht="18" customHeight="1" x14ac:dyDescent="0.15">
      <c r="A1" t="s">
        <v>142</v>
      </c>
      <c r="O1" t="s">
        <v>354</v>
      </c>
    </row>
    <row r="2" spans="1:25" ht="18" customHeight="1" x14ac:dyDescent="0.15">
      <c r="C2" s="2" t="s">
        <v>347</v>
      </c>
      <c r="D2" s="2"/>
      <c r="E2" s="2"/>
      <c r="F2" s="2"/>
      <c r="G2" s="2"/>
    </row>
    <row r="3" spans="1:25" ht="13.5" customHeight="1" x14ac:dyDescent="0.15"/>
    <row r="4" spans="1:25" ht="13.5" customHeight="1" x14ac:dyDescent="0.15">
      <c r="A4" t="s">
        <v>348</v>
      </c>
    </row>
    <row r="5" spans="1:25" ht="13.5" customHeight="1" x14ac:dyDescent="0.15">
      <c r="A5" t="s">
        <v>349</v>
      </c>
    </row>
    <row r="6" spans="1:25" ht="13.5" customHeight="1" x14ac:dyDescent="0.15">
      <c r="A6" t="s">
        <v>0</v>
      </c>
    </row>
    <row r="7" spans="1:25" ht="13.5" customHeight="1" x14ac:dyDescent="0.15"/>
    <row r="8" spans="1:25" ht="13.5" customHeight="1" x14ac:dyDescent="0.15">
      <c r="A8" s="3" t="s">
        <v>225</v>
      </c>
    </row>
    <row r="9" spans="1:25" ht="13.5" customHeight="1" x14ac:dyDescent="0.15">
      <c r="A9" s="3"/>
    </row>
    <row r="10" spans="1:25" ht="13.5" customHeight="1" x14ac:dyDescent="0.15">
      <c r="A10" s="1" t="s">
        <v>139</v>
      </c>
    </row>
    <row r="11" spans="1:25" ht="13.5" customHeight="1" x14ac:dyDescent="0.15">
      <c r="A11" s="106"/>
      <c r="B11" s="107"/>
      <c r="C11" s="103" t="s">
        <v>47</v>
      </c>
      <c r="D11" s="104"/>
      <c r="E11" s="105"/>
      <c r="F11" s="103" t="s">
        <v>177</v>
      </c>
      <c r="G11" s="104"/>
      <c r="H11" s="104"/>
      <c r="I11" s="103" t="s">
        <v>135</v>
      </c>
      <c r="J11" s="104"/>
      <c r="K11" s="104"/>
      <c r="L11" s="104"/>
      <c r="M11" s="104"/>
      <c r="N11" s="104"/>
      <c r="O11" s="105"/>
      <c r="P11" s="108"/>
      <c r="Q11" s="1"/>
      <c r="R11" s="1"/>
      <c r="S11" s="1"/>
      <c r="T11" s="1"/>
      <c r="U11" s="1"/>
      <c r="V11" s="1"/>
      <c r="W11" s="1"/>
      <c r="X11" s="1"/>
      <c r="Y11" s="1"/>
    </row>
    <row r="12" spans="1:25" ht="13.5" customHeight="1" x14ac:dyDescent="0.15">
      <c r="A12" s="103" t="s">
        <v>136</v>
      </c>
      <c r="B12" s="105"/>
      <c r="C12" s="103" t="s">
        <v>212</v>
      </c>
      <c r="D12" s="104"/>
      <c r="E12" s="103"/>
      <c r="F12" s="103" t="s">
        <v>213</v>
      </c>
      <c r="G12" s="104"/>
      <c r="H12" s="104"/>
      <c r="I12" s="103" t="s">
        <v>214</v>
      </c>
      <c r="J12" s="104"/>
      <c r="K12" s="103" t="s">
        <v>215</v>
      </c>
      <c r="L12" s="105"/>
      <c r="M12" s="104"/>
      <c r="N12" s="104"/>
      <c r="O12" s="105"/>
      <c r="P12" s="108"/>
      <c r="Q12" s="1"/>
      <c r="R12" s="1"/>
      <c r="S12" s="1"/>
      <c r="T12" s="1"/>
      <c r="U12" s="1"/>
      <c r="V12" s="1"/>
      <c r="W12" s="1"/>
      <c r="X12" s="1"/>
      <c r="Y12" s="1"/>
    </row>
    <row r="13" spans="1:25" ht="13.5" customHeight="1" x14ac:dyDescent="0.15">
      <c r="A13" s="103" t="s">
        <v>137</v>
      </c>
      <c r="B13" s="105"/>
      <c r="C13" s="103" t="s">
        <v>216</v>
      </c>
      <c r="D13" s="104"/>
      <c r="E13" s="103"/>
      <c r="F13" s="103" t="s">
        <v>143</v>
      </c>
      <c r="G13" s="104"/>
      <c r="H13" s="104"/>
      <c r="I13" s="103" t="s">
        <v>217</v>
      </c>
      <c r="J13" s="104"/>
      <c r="K13" s="103" t="s">
        <v>218</v>
      </c>
      <c r="L13" s="105"/>
      <c r="M13" s="104"/>
      <c r="N13" s="104"/>
      <c r="O13" s="105"/>
      <c r="P13" s="108"/>
      <c r="Q13" s="1"/>
      <c r="R13" s="1"/>
      <c r="S13" s="1"/>
      <c r="T13" s="1"/>
      <c r="U13" s="1"/>
      <c r="V13" s="1"/>
      <c r="W13" s="1"/>
      <c r="X13" s="1"/>
      <c r="Y13" s="1"/>
    </row>
    <row r="14" spans="1:25" ht="13.5" customHeight="1" x14ac:dyDescent="0.15">
      <c r="A14" s="103" t="s">
        <v>138</v>
      </c>
      <c r="B14" s="105"/>
      <c r="C14" s="103" t="s">
        <v>219</v>
      </c>
      <c r="D14" s="104"/>
      <c r="E14" s="103"/>
      <c r="F14" s="103" t="s">
        <v>220</v>
      </c>
      <c r="G14" s="104"/>
      <c r="H14" s="104"/>
      <c r="I14" s="103" t="s">
        <v>221</v>
      </c>
      <c r="J14" s="104"/>
      <c r="K14" s="103" t="s">
        <v>222</v>
      </c>
      <c r="L14" s="105"/>
      <c r="M14" s="104"/>
      <c r="N14" s="104"/>
      <c r="O14" s="105"/>
      <c r="P14" s="108"/>
      <c r="Q14" s="1"/>
      <c r="R14" s="1"/>
      <c r="S14" s="1"/>
      <c r="T14" s="1"/>
      <c r="U14" s="1"/>
      <c r="V14" s="1"/>
      <c r="W14" s="1"/>
      <c r="X14" s="1"/>
      <c r="Y14" s="1"/>
    </row>
    <row r="15" spans="1:25" ht="13.5" customHeight="1" x14ac:dyDescent="0.15">
      <c r="A15" s="103" t="s">
        <v>144</v>
      </c>
      <c r="B15" s="105"/>
      <c r="C15" s="103" t="s">
        <v>223</v>
      </c>
      <c r="D15" s="104"/>
      <c r="E15" s="103"/>
      <c r="F15" s="103" t="s">
        <v>145</v>
      </c>
      <c r="G15" s="104"/>
      <c r="H15" s="104"/>
      <c r="I15" s="103" t="s">
        <v>224</v>
      </c>
      <c r="J15" s="104"/>
      <c r="K15" s="103" t="s">
        <v>284</v>
      </c>
      <c r="L15" s="104"/>
      <c r="M15" s="104"/>
      <c r="N15" s="104"/>
      <c r="O15" s="105"/>
      <c r="P15" s="108"/>
      <c r="Q15" s="1"/>
    </row>
    <row r="16" spans="1:25" ht="13.5" customHeight="1" x14ac:dyDescent="0.15">
      <c r="A16" s="1"/>
      <c r="B16" s="124"/>
      <c r="C16" s="1"/>
    </row>
    <row r="17" spans="1:15" ht="13.5" customHeight="1" x14ac:dyDescent="0.15">
      <c r="A17" s="1" t="s">
        <v>359</v>
      </c>
    </row>
    <row r="18" spans="1:15" ht="13.5" customHeight="1" x14ac:dyDescent="0.15">
      <c r="A18" s="106"/>
      <c r="B18" s="107"/>
      <c r="C18" s="103" t="s">
        <v>47</v>
      </c>
      <c r="D18" s="104"/>
      <c r="E18" s="104"/>
      <c r="F18" s="104"/>
      <c r="G18" s="103" t="s">
        <v>177</v>
      </c>
      <c r="H18" s="104"/>
      <c r="I18" s="105"/>
      <c r="J18" s="1"/>
      <c r="K18" s="1"/>
      <c r="L18" s="1"/>
      <c r="M18" s="1"/>
      <c r="N18" s="1"/>
      <c r="O18" s="1"/>
    </row>
    <row r="19" spans="1:15" ht="13.5" customHeight="1" x14ac:dyDescent="0.15">
      <c r="A19" s="103" t="s">
        <v>136</v>
      </c>
      <c r="B19" s="105"/>
      <c r="C19" s="103" t="s">
        <v>352</v>
      </c>
      <c r="D19" s="104"/>
      <c r="E19" s="104"/>
      <c r="F19" s="104"/>
      <c r="G19" s="103" t="s">
        <v>213</v>
      </c>
      <c r="H19" s="104"/>
      <c r="I19" s="105"/>
      <c r="J19" s="1"/>
      <c r="K19" s="1"/>
      <c r="L19" s="1"/>
      <c r="M19" s="1"/>
      <c r="N19" s="1"/>
      <c r="O19" s="1"/>
    </row>
    <row r="20" spans="1:15" ht="13.5" customHeight="1" x14ac:dyDescent="0.15">
      <c r="A20" s="103" t="s">
        <v>137</v>
      </c>
      <c r="B20" s="105"/>
      <c r="C20" s="103" t="s">
        <v>143</v>
      </c>
      <c r="D20" s="104"/>
      <c r="E20" s="103"/>
      <c r="F20" s="104"/>
      <c r="G20" s="103" t="s">
        <v>353</v>
      </c>
      <c r="H20" s="104"/>
      <c r="I20" s="105"/>
      <c r="J20" s="1"/>
      <c r="K20" s="1"/>
      <c r="L20" s="1"/>
      <c r="M20" s="1"/>
      <c r="N20" s="1"/>
      <c r="O20" s="1"/>
    </row>
    <row r="21" spans="1:15" ht="13.5" customHeight="1" x14ac:dyDescent="0.15">
      <c r="A21" s="103" t="s">
        <v>138</v>
      </c>
      <c r="B21" s="105"/>
      <c r="C21" s="103" t="s">
        <v>220</v>
      </c>
      <c r="D21" s="104"/>
      <c r="E21" s="103"/>
      <c r="F21" s="104"/>
      <c r="G21" s="103" t="s">
        <v>222</v>
      </c>
      <c r="H21" s="104"/>
      <c r="I21" s="105"/>
      <c r="J21" s="1"/>
      <c r="K21" s="1"/>
      <c r="L21" s="1"/>
      <c r="M21" s="1"/>
      <c r="N21" s="1"/>
      <c r="O21" s="1"/>
    </row>
    <row r="22" spans="1:15" ht="13.5" customHeight="1" x14ac:dyDescent="0.15">
      <c r="A22" s="103" t="s">
        <v>144</v>
      </c>
      <c r="B22" s="105"/>
      <c r="C22" s="103" t="s">
        <v>145</v>
      </c>
      <c r="D22" s="104"/>
      <c r="E22" s="103"/>
      <c r="F22" s="104"/>
      <c r="G22" s="103" t="s">
        <v>284</v>
      </c>
      <c r="H22" s="104"/>
      <c r="I22" s="105"/>
      <c r="J22" s="1"/>
      <c r="K22" s="1"/>
      <c r="L22" s="1"/>
      <c r="M22" s="1"/>
      <c r="N22" s="1"/>
      <c r="O22" s="1"/>
    </row>
    <row r="23" spans="1:15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customHeight="1" x14ac:dyDescent="0.15">
      <c r="A24" s="1" t="s">
        <v>176</v>
      </c>
    </row>
    <row r="25" spans="1:15" x14ac:dyDescent="0.15">
      <c r="B25" t="s">
        <v>210</v>
      </c>
      <c r="E25" t="s">
        <v>229</v>
      </c>
      <c r="I25" t="s">
        <v>230</v>
      </c>
      <c r="N25" t="s">
        <v>235</v>
      </c>
    </row>
    <row r="26" spans="1:15" x14ac:dyDescent="0.15">
      <c r="B26" t="s">
        <v>210</v>
      </c>
      <c r="E26" t="s">
        <v>231</v>
      </c>
      <c r="I26" t="s">
        <v>230</v>
      </c>
    </row>
    <row r="27" spans="1:15" x14ac:dyDescent="0.15">
      <c r="B27" t="s">
        <v>210</v>
      </c>
      <c r="E27" t="s">
        <v>232</v>
      </c>
      <c r="I27" t="s">
        <v>230</v>
      </c>
    </row>
    <row r="29" spans="1:15" x14ac:dyDescent="0.15">
      <c r="B29" t="s">
        <v>211</v>
      </c>
      <c r="E29" t="s">
        <v>233</v>
      </c>
      <c r="I29" t="s">
        <v>230</v>
      </c>
    </row>
    <row r="30" spans="1:15" ht="13.5" customHeight="1" x14ac:dyDescent="0.15">
      <c r="A30" s="4"/>
    </row>
    <row r="31" spans="1:15" ht="13.5" customHeight="1" x14ac:dyDescent="0.15">
      <c r="A31" s="3" t="s">
        <v>234</v>
      </c>
    </row>
    <row r="32" spans="1:15" ht="13.5" customHeight="1" x14ac:dyDescent="0.15">
      <c r="A32" s="3" t="s">
        <v>46</v>
      </c>
      <c r="I32" t="s">
        <v>2</v>
      </c>
    </row>
    <row r="33" spans="1:9" ht="13.5" customHeight="1" x14ac:dyDescent="0.15">
      <c r="A33" s="3"/>
    </row>
    <row r="34" spans="1:9" ht="13.5" customHeight="1" x14ac:dyDescent="0.15">
      <c r="A34" s="1" t="s">
        <v>283</v>
      </c>
      <c r="I34" t="s">
        <v>2</v>
      </c>
    </row>
    <row r="35" spans="1:9" ht="13.5" customHeight="1" x14ac:dyDescent="0.15">
      <c r="A35" s="3"/>
    </row>
    <row r="36" spans="1:9" ht="13.5" customHeight="1" x14ac:dyDescent="0.15">
      <c r="A36" s="1" t="s">
        <v>345</v>
      </c>
    </row>
    <row r="37" spans="1:9" ht="13.5" customHeight="1" x14ac:dyDescent="0.15">
      <c r="A37" s="1"/>
      <c r="B37" t="s">
        <v>346</v>
      </c>
    </row>
    <row r="38" spans="1:9" ht="13.5" customHeight="1" x14ac:dyDescent="0.15">
      <c r="A38" s="1"/>
    </row>
    <row r="39" spans="1:9" ht="13.5" customHeight="1" x14ac:dyDescent="0.15">
      <c r="A39" s="1"/>
      <c r="B39" t="s">
        <v>236</v>
      </c>
    </row>
    <row r="40" spans="1:9" ht="13.5" customHeight="1" x14ac:dyDescent="0.15">
      <c r="A40" s="1"/>
    </row>
    <row r="41" spans="1:9" ht="13.5" customHeight="1" x14ac:dyDescent="0.15">
      <c r="A41" s="1"/>
      <c r="B41" t="s">
        <v>350</v>
      </c>
    </row>
    <row r="42" spans="1:9" ht="13.5" customHeight="1" x14ac:dyDescent="0.15">
      <c r="A42" s="1"/>
      <c r="I42" s="5"/>
    </row>
    <row r="43" spans="1:9" ht="13.5" customHeight="1" x14ac:dyDescent="0.15">
      <c r="A43" s="1"/>
      <c r="B43" t="s">
        <v>344</v>
      </c>
      <c r="I43" s="5"/>
    </row>
    <row r="44" spans="1:9" ht="15.6" customHeight="1" x14ac:dyDescent="0.15"/>
    <row r="45" spans="1:9" ht="13.5" customHeight="1" x14ac:dyDescent="0.15">
      <c r="B45" s="444" t="s">
        <v>1</v>
      </c>
      <c r="C45" s="444"/>
      <c r="D45" s="444"/>
    </row>
    <row r="46" spans="1:9" x14ac:dyDescent="0.15">
      <c r="B46" t="s">
        <v>226</v>
      </c>
    </row>
    <row r="47" spans="1:9" x14ac:dyDescent="0.15">
      <c r="B47" t="s">
        <v>227</v>
      </c>
    </row>
    <row r="48" spans="1:9" ht="13.5" customHeight="1" x14ac:dyDescent="0.15">
      <c r="B48" t="s">
        <v>228</v>
      </c>
    </row>
    <row r="49" ht="13.5" customHeight="1" x14ac:dyDescent="0.15"/>
  </sheetData>
  <mergeCells count="1">
    <mergeCell ref="B45:D45"/>
  </mergeCells>
  <phoneticPr fontId="6"/>
  <pageMargins left="0.59" right="0.44" top="1" bottom="0.64" header="0.51200000000000001" footer="0.35"/>
  <pageSetup paperSize="9" scale="9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8E762-6391-438B-9CD5-63AF2F9A9018}">
  <sheetPr>
    <pageSetUpPr fitToPage="1"/>
  </sheetPr>
  <dimension ref="A1:T43"/>
  <sheetViews>
    <sheetView workbookViewId="0">
      <selection activeCell="L2" sqref="L2:T2"/>
    </sheetView>
  </sheetViews>
  <sheetFormatPr defaultColWidth="9" defaultRowHeight="13.5" x14ac:dyDescent="0.15"/>
  <cols>
    <col min="1" max="1" width="3.625" style="12" customWidth="1"/>
    <col min="2" max="2" width="3.125" style="12" customWidth="1"/>
    <col min="3" max="3" width="3" style="22" customWidth="1"/>
    <col min="4" max="4" width="3.375" style="22" customWidth="1"/>
    <col min="5" max="5" width="10" style="12" customWidth="1"/>
    <col min="6" max="6" width="10.875" style="12" customWidth="1"/>
    <col min="7" max="7" width="9.125" style="12" customWidth="1"/>
    <col min="8" max="8" width="2.75" style="12" customWidth="1"/>
    <col min="9" max="9" width="3.375" style="12" customWidth="1"/>
    <col min="10" max="10" width="11.625" style="12" customWidth="1"/>
    <col min="11" max="11" width="9" style="12"/>
    <col min="12" max="12" width="12" style="12" customWidth="1"/>
    <col min="13" max="13" width="2.75" style="12" customWidth="1"/>
    <col min="14" max="14" width="3.375" style="12" customWidth="1"/>
    <col min="15" max="15" width="15.125" style="12" customWidth="1"/>
    <col min="16" max="16" width="5.125" style="12" customWidth="1"/>
    <col min="17" max="17" width="4.5" style="12" customWidth="1"/>
    <col min="18" max="18" width="9.75" style="61" customWidth="1"/>
    <col min="19" max="19" width="4.5" style="62" customWidth="1"/>
    <col min="20" max="20" width="8.875" style="62" customWidth="1"/>
    <col min="21" max="16384" width="9" style="12"/>
  </cols>
  <sheetData>
    <row r="1" spans="1:20" ht="18.75" x14ac:dyDescent="0.15">
      <c r="B1" s="456" t="s">
        <v>241</v>
      </c>
      <c r="C1" s="457"/>
      <c r="D1" s="457"/>
      <c r="E1" s="457"/>
      <c r="F1" s="457"/>
      <c r="G1" s="457"/>
      <c r="H1" s="457"/>
      <c r="I1" s="457"/>
      <c r="J1" s="457"/>
      <c r="K1" s="125"/>
      <c r="L1" s="126"/>
      <c r="M1" s="125"/>
      <c r="N1" s="127"/>
      <c r="O1" s="125"/>
      <c r="P1" s="13"/>
      <c r="Q1" s="458">
        <v>45355</v>
      </c>
      <c r="R1" s="458"/>
      <c r="S1" s="458"/>
      <c r="T1" s="359" t="s">
        <v>357</v>
      </c>
    </row>
    <row r="2" spans="1:20" ht="14.25" thickBot="1" x14ac:dyDescent="0.2">
      <c r="B2" s="14"/>
      <c r="C2" s="459"/>
      <c r="D2" s="459"/>
      <c r="E2" s="459"/>
      <c r="F2" s="459"/>
      <c r="G2" s="459"/>
      <c r="H2" s="79"/>
      <c r="I2" s="79"/>
      <c r="J2" s="79"/>
      <c r="K2" s="79"/>
      <c r="L2" s="460"/>
      <c r="M2" s="461"/>
      <c r="N2" s="461"/>
      <c r="O2" s="461"/>
      <c r="P2" s="461"/>
      <c r="Q2" s="461"/>
      <c r="R2" s="461"/>
      <c r="S2" s="461"/>
      <c r="T2" s="461"/>
    </row>
    <row r="3" spans="1:20" x14ac:dyDescent="0.15">
      <c r="A3" s="16"/>
      <c r="B3" s="462" t="s">
        <v>147</v>
      </c>
      <c r="C3" s="463"/>
      <c r="D3" s="463"/>
      <c r="E3" s="463"/>
      <c r="F3" s="463"/>
      <c r="G3" s="464"/>
      <c r="H3" s="465" t="s">
        <v>54</v>
      </c>
      <c r="I3" s="462"/>
      <c r="J3" s="462"/>
      <c r="K3" s="462"/>
      <c r="L3" s="466"/>
      <c r="M3" s="467" t="s">
        <v>55</v>
      </c>
      <c r="N3" s="468"/>
      <c r="O3" s="469"/>
      <c r="P3" s="465" t="s">
        <v>56</v>
      </c>
      <c r="Q3" s="462"/>
      <c r="R3" s="462"/>
      <c r="S3" s="462"/>
      <c r="T3" s="473"/>
    </row>
    <row r="4" spans="1:20" x14ac:dyDescent="0.15">
      <c r="A4" s="16"/>
      <c r="B4" s="445"/>
      <c r="C4" s="445"/>
      <c r="D4" s="445"/>
      <c r="E4" s="445"/>
      <c r="F4" s="445"/>
      <c r="G4" s="446"/>
      <c r="H4" s="467"/>
      <c r="I4" s="468"/>
      <c r="J4" s="468"/>
      <c r="K4" s="468"/>
      <c r="L4" s="469"/>
      <c r="M4" s="467"/>
      <c r="N4" s="468"/>
      <c r="O4" s="469"/>
      <c r="P4" s="467"/>
      <c r="Q4" s="468"/>
      <c r="R4" s="468"/>
      <c r="S4" s="468"/>
      <c r="T4" s="474"/>
    </row>
    <row r="5" spans="1:20" x14ac:dyDescent="0.15">
      <c r="A5" s="16"/>
      <c r="B5" s="476" t="s">
        <v>146</v>
      </c>
      <c r="C5" s="476"/>
      <c r="D5" s="476"/>
      <c r="E5" s="476"/>
      <c r="F5" s="476"/>
      <c r="G5" s="477"/>
      <c r="H5" s="478" t="s">
        <v>57</v>
      </c>
      <c r="I5" s="476"/>
      <c r="J5" s="476"/>
      <c r="K5" s="476"/>
      <c r="L5" s="477"/>
      <c r="M5" s="470"/>
      <c r="N5" s="471"/>
      <c r="O5" s="472"/>
      <c r="P5" s="470"/>
      <c r="Q5" s="471"/>
      <c r="R5" s="471"/>
      <c r="S5" s="471"/>
      <c r="T5" s="475"/>
    </row>
    <row r="6" spans="1:20" ht="14.25" thickBot="1" x14ac:dyDescent="0.2">
      <c r="A6" s="16"/>
      <c r="B6" s="123" t="s">
        <v>58</v>
      </c>
      <c r="C6" s="17" t="s">
        <v>59</v>
      </c>
      <c r="D6" s="122" t="s">
        <v>60</v>
      </c>
      <c r="E6" s="18" t="s">
        <v>61</v>
      </c>
      <c r="F6" s="448" t="s">
        <v>62</v>
      </c>
      <c r="G6" s="449"/>
      <c r="H6" s="17" t="s">
        <v>59</v>
      </c>
      <c r="I6" s="122" t="s">
        <v>60</v>
      </c>
      <c r="J6" s="18" t="s">
        <v>61</v>
      </c>
      <c r="K6" s="448" t="s">
        <v>62</v>
      </c>
      <c r="L6" s="449"/>
      <c r="M6" s="17" t="s">
        <v>59</v>
      </c>
      <c r="N6" s="122" t="s">
        <v>60</v>
      </c>
      <c r="O6" s="18" t="s">
        <v>63</v>
      </c>
      <c r="P6" s="450" t="s">
        <v>64</v>
      </c>
      <c r="Q6" s="451"/>
      <c r="R6" s="451"/>
      <c r="S6" s="451"/>
      <c r="T6" s="452"/>
    </row>
    <row r="7" spans="1:20" ht="14.25" thickBot="1" x14ac:dyDescent="0.2">
      <c r="A7" s="16"/>
      <c r="B7" s="19">
        <v>24</v>
      </c>
      <c r="C7" s="19">
        <v>4</v>
      </c>
      <c r="D7" s="20"/>
      <c r="E7" s="21"/>
      <c r="F7" s="22"/>
      <c r="G7" s="22"/>
      <c r="H7" s="23">
        <v>4</v>
      </c>
      <c r="J7" s="128"/>
      <c r="K7" s="129"/>
      <c r="M7" s="21">
        <v>4</v>
      </c>
      <c r="N7" s="41">
        <v>1</v>
      </c>
      <c r="O7" s="24" t="s">
        <v>66</v>
      </c>
      <c r="P7" s="453" t="s">
        <v>237</v>
      </c>
      <c r="Q7" s="454"/>
      <c r="R7" s="454"/>
      <c r="S7" s="454"/>
      <c r="T7" s="455"/>
    </row>
    <row r="8" spans="1:20" ht="14.25" thickBot="1" x14ac:dyDescent="0.2">
      <c r="A8" s="16"/>
      <c r="B8" s="19"/>
      <c r="C8" s="19"/>
      <c r="D8" s="20"/>
      <c r="E8" s="21"/>
      <c r="F8" s="22"/>
      <c r="G8" s="25"/>
      <c r="H8" s="21"/>
      <c r="I8" s="26"/>
      <c r="J8" s="27"/>
      <c r="K8" s="28"/>
      <c r="L8" s="29"/>
      <c r="M8" s="21"/>
      <c r="N8" s="20"/>
      <c r="O8" s="30"/>
      <c r="P8" s="31"/>
      <c r="Q8" s="360" t="s">
        <v>238</v>
      </c>
      <c r="R8" s="361"/>
      <c r="S8" s="362" t="s">
        <v>239</v>
      </c>
      <c r="T8" s="361"/>
    </row>
    <row r="9" spans="1:20" x14ac:dyDescent="0.15">
      <c r="A9" s="16"/>
      <c r="B9" s="19"/>
      <c r="C9" s="19">
        <v>5</v>
      </c>
      <c r="D9" s="20"/>
      <c r="E9" s="42"/>
      <c r="F9" s="22"/>
      <c r="G9" s="41"/>
      <c r="H9" s="21">
        <v>5</v>
      </c>
      <c r="I9" s="26"/>
      <c r="J9" s="27" t="s">
        <v>67</v>
      </c>
      <c r="K9" s="32"/>
      <c r="L9" s="33"/>
      <c r="M9" s="21"/>
      <c r="N9" s="34"/>
      <c r="O9" s="35"/>
      <c r="P9" s="31" t="s">
        <v>99</v>
      </c>
      <c r="Q9" s="360"/>
      <c r="R9" s="361"/>
      <c r="S9" s="362"/>
      <c r="T9" s="361"/>
    </row>
    <row r="10" spans="1:20" x14ac:dyDescent="0.15">
      <c r="A10" s="16"/>
      <c r="B10" s="19"/>
      <c r="D10" s="38"/>
      <c r="E10" s="44"/>
      <c r="H10" s="39"/>
      <c r="I10" s="26"/>
      <c r="J10" s="27" t="s">
        <v>148</v>
      </c>
      <c r="K10" s="32" t="s">
        <v>149</v>
      </c>
      <c r="M10" s="21"/>
      <c r="N10" s="34"/>
      <c r="O10" s="30"/>
      <c r="P10" s="36" t="s">
        <v>100</v>
      </c>
      <c r="Q10" s="132"/>
      <c r="R10" s="37"/>
      <c r="S10" s="132"/>
      <c r="T10" s="37"/>
    </row>
    <row r="11" spans="1:20" x14ac:dyDescent="0.15">
      <c r="A11" s="16"/>
      <c r="B11" s="19"/>
      <c r="C11" s="19">
        <v>6</v>
      </c>
      <c r="D11" s="41">
        <v>1</v>
      </c>
      <c r="E11" s="42" t="s">
        <v>150</v>
      </c>
      <c r="F11" s="445" t="s">
        <v>151</v>
      </c>
      <c r="G11" s="446"/>
      <c r="H11" s="21">
        <v>6</v>
      </c>
      <c r="I11" s="40"/>
      <c r="J11" s="27"/>
      <c r="K11" s="32"/>
      <c r="M11" s="21"/>
      <c r="N11" s="38"/>
      <c r="O11" s="43"/>
      <c r="P11" s="36" t="s">
        <v>101</v>
      </c>
      <c r="Q11" s="132"/>
      <c r="R11" s="37"/>
      <c r="S11" s="132"/>
      <c r="T11" s="37"/>
    </row>
    <row r="12" spans="1:20" x14ac:dyDescent="0.15">
      <c r="A12" s="16"/>
      <c r="B12" s="19"/>
      <c r="C12" s="19"/>
      <c r="D12" s="20"/>
      <c r="E12" s="44" t="s">
        <v>69</v>
      </c>
      <c r="F12" s="22" t="s">
        <v>70</v>
      </c>
      <c r="G12" s="20"/>
      <c r="H12" s="39"/>
      <c r="I12" s="45"/>
      <c r="J12" s="27"/>
      <c r="K12" s="32"/>
      <c r="M12" s="21"/>
      <c r="N12" s="34"/>
      <c r="O12" s="43"/>
      <c r="P12" s="36" t="s">
        <v>102</v>
      </c>
      <c r="Q12" s="132"/>
      <c r="R12" s="363"/>
      <c r="S12" s="132"/>
      <c r="T12" s="37"/>
    </row>
    <row r="13" spans="1:20" x14ac:dyDescent="0.15">
      <c r="A13" s="16"/>
      <c r="B13" s="19"/>
      <c r="C13" s="19"/>
      <c r="D13" s="41"/>
      <c r="E13" s="44"/>
      <c r="F13" s="22"/>
      <c r="G13" s="41"/>
      <c r="H13" s="39">
        <v>7</v>
      </c>
      <c r="I13" s="40"/>
      <c r="J13" s="39"/>
      <c r="M13" s="21">
        <v>7</v>
      </c>
      <c r="N13" s="26"/>
      <c r="O13" s="49" t="s">
        <v>71</v>
      </c>
      <c r="P13" s="36" t="s">
        <v>103</v>
      </c>
      <c r="Q13" s="132"/>
      <c r="R13" s="37"/>
      <c r="S13" s="133"/>
      <c r="T13" s="46"/>
    </row>
    <row r="14" spans="1:20" x14ac:dyDescent="0.15">
      <c r="A14" s="16"/>
      <c r="B14" s="19"/>
      <c r="C14" s="19"/>
      <c r="D14" s="20"/>
      <c r="E14" s="44"/>
      <c r="F14" s="22"/>
      <c r="G14" s="20"/>
      <c r="H14" s="21">
        <v>8</v>
      </c>
      <c r="I14" s="26"/>
      <c r="J14" s="42" t="s">
        <v>72</v>
      </c>
      <c r="K14" s="32" t="s">
        <v>73</v>
      </c>
      <c r="L14" s="33"/>
      <c r="M14" s="21"/>
      <c r="N14" s="45"/>
      <c r="O14" s="49"/>
      <c r="P14" s="36" t="s">
        <v>104</v>
      </c>
      <c r="Q14" s="132"/>
      <c r="R14" s="37"/>
      <c r="S14" s="132"/>
      <c r="T14" s="37"/>
    </row>
    <row r="15" spans="1:20" x14ac:dyDescent="0.15">
      <c r="A15" s="16"/>
      <c r="B15" s="19"/>
      <c r="C15" s="19"/>
      <c r="D15" s="47"/>
      <c r="E15" s="39"/>
      <c r="F15" s="22"/>
      <c r="G15" s="41"/>
      <c r="H15" s="39"/>
      <c r="I15" s="22"/>
      <c r="J15" s="21" t="s">
        <v>68</v>
      </c>
      <c r="K15" s="445" t="s">
        <v>74</v>
      </c>
      <c r="L15" s="446"/>
      <c r="M15" s="21"/>
      <c r="N15" s="48"/>
      <c r="O15" s="43"/>
      <c r="P15" s="36" t="s">
        <v>134</v>
      </c>
      <c r="Q15" s="132"/>
      <c r="R15" s="37"/>
      <c r="S15" s="132"/>
      <c r="T15" s="37"/>
    </row>
    <row r="16" spans="1:20" x14ac:dyDescent="0.15">
      <c r="A16" s="16"/>
      <c r="B16" s="19"/>
      <c r="C16" s="19">
        <v>9</v>
      </c>
      <c r="D16" s="26"/>
      <c r="E16" s="42" t="s">
        <v>150</v>
      </c>
      <c r="F16" s="445" t="s">
        <v>74</v>
      </c>
      <c r="G16" s="446"/>
      <c r="H16" s="39"/>
      <c r="I16" s="41"/>
      <c r="J16" s="21"/>
      <c r="K16" s="32" t="s">
        <v>78</v>
      </c>
      <c r="L16" s="33"/>
      <c r="M16" s="21">
        <v>9</v>
      </c>
      <c r="N16" s="41"/>
      <c r="O16" s="57" t="s">
        <v>79</v>
      </c>
      <c r="P16" s="36" t="s">
        <v>134</v>
      </c>
      <c r="Q16" s="132"/>
      <c r="R16" s="37"/>
      <c r="S16" s="132"/>
      <c r="T16" s="37"/>
    </row>
    <row r="17" spans="1:20" x14ac:dyDescent="0.15">
      <c r="A17" s="16"/>
      <c r="B17" s="19"/>
      <c r="C17" s="19"/>
      <c r="D17" s="45"/>
      <c r="E17" s="44" t="s">
        <v>69</v>
      </c>
      <c r="F17" s="22" t="s">
        <v>75</v>
      </c>
      <c r="G17" s="41"/>
      <c r="H17" s="21"/>
      <c r="I17" s="41"/>
      <c r="J17" s="21"/>
      <c r="K17" s="32"/>
      <c r="L17" s="33"/>
      <c r="M17" s="21"/>
      <c r="N17" s="41"/>
      <c r="O17" s="43"/>
      <c r="P17" s="36" t="s">
        <v>53</v>
      </c>
      <c r="Q17" s="132"/>
      <c r="R17" s="37"/>
      <c r="S17" s="132"/>
      <c r="T17" s="37"/>
    </row>
    <row r="18" spans="1:20" x14ac:dyDescent="0.15">
      <c r="A18" s="16"/>
      <c r="B18" s="19"/>
      <c r="D18" s="38"/>
      <c r="E18" s="44"/>
      <c r="F18" s="22"/>
      <c r="G18" s="41" t="s">
        <v>77</v>
      </c>
      <c r="H18" s="21">
        <v>9</v>
      </c>
      <c r="I18" s="41"/>
      <c r="J18" s="21" t="s">
        <v>76</v>
      </c>
      <c r="K18" s="32"/>
      <c r="M18" s="21"/>
      <c r="N18" s="41"/>
      <c r="O18" s="30"/>
      <c r="P18" s="36" t="s">
        <v>53</v>
      </c>
      <c r="Q18" s="50"/>
      <c r="R18" s="37"/>
      <c r="S18" s="133"/>
      <c r="T18" s="51"/>
    </row>
    <row r="19" spans="1:20" ht="14.25" thickBot="1" x14ac:dyDescent="0.2">
      <c r="A19" s="59"/>
      <c r="B19" s="19"/>
      <c r="C19" s="19">
        <v>10</v>
      </c>
      <c r="D19" s="60"/>
      <c r="E19" s="42"/>
      <c r="F19" s="22"/>
      <c r="G19" s="41"/>
      <c r="H19" s="21"/>
      <c r="I19" s="41"/>
      <c r="J19" s="21"/>
      <c r="K19" s="32"/>
      <c r="M19" s="21"/>
      <c r="N19" s="41"/>
      <c r="O19" s="30"/>
      <c r="P19" s="52">
        <v>70</v>
      </c>
      <c r="Q19" s="53"/>
      <c r="R19" s="54"/>
      <c r="S19" s="55"/>
      <c r="T19" s="56"/>
    </row>
    <row r="20" spans="1:20" ht="14.25" thickBot="1" x14ac:dyDescent="0.2">
      <c r="A20" s="447"/>
      <c r="B20" s="19"/>
      <c r="C20" s="19"/>
      <c r="D20" s="45"/>
      <c r="E20" s="44"/>
      <c r="F20" s="22"/>
      <c r="G20" s="41"/>
      <c r="H20" s="21"/>
      <c r="I20" s="20"/>
      <c r="J20" s="135"/>
      <c r="K20" s="32"/>
      <c r="L20" s="33"/>
      <c r="M20" s="21"/>
      <c r="N20" s="20"/>
      <c r="O20" s="35"/>
      <c r="P20" s="134" t="s">
        <v>80</v>
      </c>
      <c r="Q20" s="70" t="s">
        <v>133</v>
      </c>
      <c r="R20" s="58"/>
      <c r="S20" s="69" t="s">
        <v>133</v>
      </c>
      <c r="T20" s="58"/>
    </row>
    <row r="21" spans="1:20" x14ac:dyDescent="0.15">
      <c r="A21" s="447"/>
      <c r="B21" s="19"/>
      <c r="C21" s="19"/>
      <c r="D21" s="45"/>
      <c r="E21" s="21"/>
      <c r="F21" s="22"/>
      <c r="G21" s="41"/>
      <c r="H21" s="21">
        <v>10</v>
      </c>
      <c r="I21" s="41"/>
      <c r="J21" s="21" t="s">
        <v>68</v>
      </c>
      <c r="K21" s="32" t="s">
        <v>240</v>
      </c>
      <c r="L21" s="33"/>
      <c r="M21" s="21">
        <v>10</v>
      </c>
      <c r="N21" s="20"/>
      <c r="O21" s="66" t="s">
        <v>83</v>
      </c>
      <c r="P21" s="15"/>
      <c r="Q21" s="364"/>
      <c r="R21" s="132"/>
      <c r="S21" s="15"/>
      <c r="T21" s="365"/>
    </row>
    <row r="22" spans="1:20" x14ac:dyDescent="0.15">
      <c r="A22" s="447"/>
      <c r="B22" s="63"/>
      <c r="C22" s="19">
        <v>11</v>
      </c>
      <c r="D22" s="60"/>
      <c r="E22" s="42" t="s">
        <v>150</v>
      </c>
      <c r="F22" s="22" t="s">
        <v>81</v>
      </c>
      <c r="G22" s="64"/>
      <c r="H22" s="39"/>
      <c r="J22" s="39"/>
      <c r="L22" s="33"/>
      <c r="M22" s="21">
        <v>11</v>
      </c>
      <c r="N22" s="41"/>
      <c r="O22" s="65" t="s">
        <v>82</v>
      </c>
      <c r="P22" s="131"/>
      <c r="Q22" s="364"/>
      <c r="R22" s="132"/>
      <c r="S22" s="15"/>
      <c r="T22" s="366"/>
    </row>
    <row r="23" spans="1:20" x14ac:dyDescent="0.15">
      <c r="A23" s="447"/>
      <c r="B23" s="63"/>
      <c r="C23" s="19"/>
      <c r="D23" s="45"/>
      <c r="E23" s="44" t="s">
        <v>69</v>
      </c>
      <c r="F23" s="22" t="s">
        <v>105</v>
      </c>
      <c r="H23" s="21"/>
      <c r="I23" s="47"/>
      <c r="J23" s="21"/>
      <c r="K23" s="32"/>
      <c r="L23" s="33"/>
      <c r="M23" s="21"/>
      <c r="N23" s="41"/>
      <c r="O23" s="65" t="s">
        <v>106</v>
      </c>
      <c r="P23" s="15"/>
      <c r="Q23" s="364"/>
      <c r="R23" s="132"/>
      <c r="S23" s="146"/>
      <c r="T23" s="366"/>
    </row>
    <row r="24" spans="1:20" x14ac:dyDescent="0.15">
      <c r="A24" s="136"/>
      <c r="B24" s="63"/>
      <c r="C24" s="19"/>
      <c r="D24" s="45"/>
      <c r="E24" s="44"/>
      <c r="F24" s="22"/>
      <c r="G24" s="41"/>
      <c r="H24" s="21"/>
      <c r="I24" s="41"/>
      <c r="J24" s="21"/>
      <c r="K24" s="32"/>
      <c r="L24" s="33"/>
      <c r="M24" s="21">
        <v>11</v>
      </c>
      <c r="N24" s="41">
        <v>23</v>
      </c>
      <c r="O24" s="137" t="s">
        <v>208</v>
      </c>
      <c r="P24" s="22" t="s">
        <v>342</v>
      </c>
      <c r="Q24" s="364"/>
      <c r="R24" s="132"/>
      <c r="S24" s="15"/>
      <c r="T24" s="366"/>
    </row>
    <row r="25" spans="1:20" x14ac:dyDescent="0.15">
      <c r="A25" s="136"/>
      <c r="B25" s="63"/>
      <c r="C25" s="19"/>
      <c r="D25" s="45"/>
      <c r="E25" s="21"/>
      <c r="F25" s="22"/>
      <c r="G25" s="41"/>
      <c r="H25" s="21">
        <v>12</v>
      </c>
      <c r="I25" s="41"/>
      <c r="J25" s="21" t="s">
        <v>85</v>
      </c>
      <c r="K25" s="32"/>
      <c r="L25" s="33"/>
      <c r="M25" s="21"/>
      <c r="N25" s="26">
        <v>24</v>
      </c>
      <c r="O25" s="137" t="s">
        <v>207</v>
      </c>
      <c r="P25" s="22" t="s">
        <v>343</v>
      </c>
      <c r="Q25" s="364"/>
      <c r="R25" s="132"/>
      <c r="S25" s="146"/>
      <c r="T25" s="366"/>
    </row>
    <row r="26" spans="1:20" x14ac:dyDescent="0.15">
      <c r="B26" s="63"/>
      <c r="D26" s="38"/>
      <c r="E26" s="39"/>
      <c r="G26" s="41"/>
      <c r="H26" s="21"/>
      <c r="I26" s="20"/>
      <c r="J26" s="21"/>
      <c r="K26" s="32"/>
      <c r="L26" s="33"/>
      <c r="M26" s="21"/>
      <c r="N26" s="26"/>
      <c r="O26" s="65"/>
      <c r="P26" s="22"/>
      <c r="Q26" s="364"/>
      <c r="R26" s="132"/>
      <c r="S26" s="146"/>
      <c r="T26" s="366"/>
    </row>
    <row r="27" spans="1:20" x14ac:dyDescent="0.15">
      <c r="B27" s="63">
        <v>25</v>
      </c>
      <c r="C27" s="19">
        <v>1</v>
      </c>
      <c r="D27" s="26"/>
      <c r="E27" s="42"/>
      <c r="F27" s="22"/>
      <c r="G27" s="138"/>
      <c r="H27" s="21">
        <v>1</v>
      </c>
      <c r="I27" s="41"/>
      <c r="J27" s="21" t="s">
        <v>68</v>
      </c>
      <c r="K27" s="32" t="s">
        <v>84</v>
      </c>
      <c r="L27" s="33"/>
      <c r="M27" s="21"/>
      <c r="N27" s="20"/>
      <c r="O27" s="65"/>
      <c r="P27" s="22"/>
      <c r="Q27" s="364"/>
      <c r="R27" s="132"/>
      <c r="S27" s="146"/>
      <c r="T27" s="366"/>
    </row>
    <row r="28" spans="1:20" x14ac:dyDescent="0.15">
      <c r="B28" s="63"/>
      <c r="C28" s="19"/>
      <c r="D28" s="45"/>
      <c r="E28" s="42"/>
      <c r="F28" s="22"/>
      <c r="G28" s="41"/>
      <c r="H28" s="21">
        <v>1</v>
      </c>
      <c r="I28" s="41"/>
      <c r="J28" s="42" t="s">
        <v>72</v>
      </c>
      <c r="K28" s="32" t="s">
        <v>242</v>
      </c>
      <c r="L28" s="33"/>
      <c r="M28" s="21"/>
      <c r="N28" s="45"/>
      <c r="O28" s="30"/>
      <c r="P28" s="72"/>
      <c r="Q28" s="364"/>
      <c r="R28" s="132"/>
      <c r="S28" s="146"/>
      <c r="T28" s="366"/>
    </row>
    <row r="29" spans="1:20" x14ac:dyDescent="0.15">
      <c r="B29" s="63"/>
      <c r="C29" s="19"/>
      <c r="D29" s="45"/>
      <c r="E29" s="44"/>
      <c r="F29" s="22"/>
      <c r="G29" s="41"/>
      <c r="H29" s="21"/>
      <c r="I29" s="47"/>
      <c r="J29" s="21"/>
      <c r="K29" s="139"/>
      <c r="L29" s="67"/>
      <c r="M29" s="21"/>
      <c r="N29" s="41"/>
      <c r="O29" s="43"/>
      <c r="P29" s="72"/>
      <c r="Q29" s="364"/>
      <c r="R29" s="132"/>
      <c r="S29" s="364"/>
      <c r="T29" s="366"/>
    </row>
    <row r="30" spans="1:20" x14ac:dyDescent="0.15">
      <c r="B30" s="63"/>
      <c r="C30" s="19">
        <v>2</v>
      </c>
      <c r="D30" s="26"/>
      <c r="E30" s="42" t="s">
        <v>150</v>
      </c>
      <c r="F30" s="22" t="s">
        <v>86</v>
      </c>
      <c r="G30" s="41"/>
      <c r="H30" s="21">
        <v>2</v>
      </c>
      <c r="I30" s="121"/>
      <c r="J30" s="21" t="s">
        <v>68</v>
      </c>
      <c r="K30" s="32" t="s">
        <v>243</v>
      </c>
      <c r="L30" s="33"/>
      <c r="M30" s="21"/>
      <c r="N30" s="68"/>
      <c r="O30" s="65"/>
      <c r="P30" s="22"/>
      <c r="Q30" s="32" t="s">
        <v>97</v>
      </c>
      <c r="R30" s="71"/>
      <c r="S30" s="15"/>
      <c r="T30" s="367"/>
    </row>
    <row r="31" spans="1:20" x14ac:dyDescent="0.15">
      <c r="B31" s="63"/>
      <c r="C31" s="19"/>
      <c r="D31" s="60"/>
      <c r="E31" s="44" t="s">
        <v>69</v>
      </c>
      <c r="F31" s="22" t="s">
        <v>87</v>
      </c>
      <c r="G31" s="41"/>
      <c r="H31" s="21"/>
      <c r="I31" s="47"/>
      <c r="J31" s="21"/>
      <c r="K31" s="32"/>
      <c r="L31" s="33"/>
      <c r="M31" s="21"/>
      <c r="N31" s="41"/>
      <c r="O31" s="49"/>
      <c r="P31" s="32"/>
      <c r="Q31" s="32"/>
      <c r="R31" s="142" t="s">
        <v>209</v>
      </c>
      <c r="T31" s="74"/>
    </row>
    <row r="32" spans="1:20" x14ac:dyDescent="0.15">
      <c r="B32" s="63"/>
      <c r="C32" s="19"/>
      <c r="D32" s="60"/>
      <c r="E32" s="44"/>
      <c r="F32" s="22" t="s">
        <v>107</v>
      </c>
      <c r="G32" s="41"/>
      <c r="H32" s="21"/>
      <c r="I32" s="47"/>
      <c r="J32" s="21"/>
      <c r="K32" s="32"/>
      <c r="L32" s="33"/>
      <c r="M32" s="21"/>
      <c r="N32" s="41"/>
      <c r="O32" s="49"/>
      <c r="P32" s="32"/>
      <c r="Q32" s="32"/>
      <c r="R32" s="71" t="s">
        <v>246</v>
      </c>
      <c r="S32" s="368"/>
      <c r="T32" s="369" t="s">
        <v>248</v>
      </c>
    </row>
    <row r="33" spans="2:20" x14ac:dyDescent="0.15">
      <c r="B33" s="63"/>
      <c r="D33" s="34"/>
      <c r="E33" s="39"/>
      <c r="H33" s="21">
        <v>2</v>
      </c>
      <c r="I33" s="41"/>
      <c r="J33" s="21" t="s">
        <v>88</v>
      </c>
      <c r="K33" s="32"/>
      <c r="L33" s="32"/>
      <c r="M33" s="140"/>
      <c r="N33" s="141"/>
      <c r="O33" s="65"/>
      <c r="P33" s="72"/>
      <c r="Q33" s="32"/>
      <c r="R33" s="142"/>
      <c r="S33" s="142"/>
      <c r="T33" s="370"/>
    </row>
    <row r="34" spans="2:20" x14ac:dyDescent="0.15">
      <c r="B34" s="63"/>
      <c r="C34" s="19">
        <v>3</v>
      </c>
      <c r="D34" s="60"/>
      <c r="E34" s="42" t="s">
        <v>150</v>
      </c>
      <c r="F34" s="22" t="s">
        <v>245</v>
      </c>
      <c r="G34" s="41"/>
      <c r="H34" s="21">
        <v>3</v>
      </c>
      <c r="I34" s="121"/>
      <c r="J34" s="21" t="s">
        <v>68</v>
      </c>
      <c r="K34" s="32" t="s">
        <v>244</v>
      </c>
      <c r="L34" s="32"/>
      <c r="M34" s="21"/>
      <c r="N34" s="121"/>
      <c r="O34" s="65"/>
      <c r="P34" s="72"/>
      <c r="Q34" s="32"/>
      <c r="R34" s="132"/>
      <c r="S34" s="142"/>
      <c r="T34" s="370"/>
    </row>
    <row r="35" spans="2:20" x14ac:dyDescent="0.15">
      <c r="B35" s="63"/>
      <c r="C35" s="75"/>
      <c r="D35" s="76"/>
      <c r="E35" s="44" t="s">
        <v>69</v>
      </c>
      <c r="F35" s="130"/>
      <c r="G35" s="41" t="s">
        <v>89</v>
      </c>
      <c r="H35" s="21"/>
      <c r="I35" s="41"/>
      <c r="J35" s="42"/>
      <c r="K35" s="32"/>
      <c r="L35" s="29"/>
      <c r="M35" s="21">
        <v>1</v>
      </c>
      <c r="N35" s="41">
        <v>26</v>
      </c>
      <c r="O35" s="30" t="s">
        <v>90</v>
      </c>
      <c r="P35" s="72" t="s">
        <v>343</v>
      </c>
      <c r="Q35" s="32"/>
      <c r="R35" s="132"/>
      <c r="S35" s="142"/>
      <c r="T35" s="371"/>
    </row>
    <row r="36" spans="2:20" x14ac:dyDescent="0.15">
      <c r="B36" s="63"/>
      <c r="C36" s="19"/>
      <c r="D36" s="76"/>
      <c r="E36" s="19"/>
      <c r="F36" s="130" t="s">
        <v>91</v>
      </c>
      <c r="G36" s="41"/>
      <c r="H36" s="21">
        <v>3</v>
      </c>
      <c r="I36" s="22"/>
      <c r="J36" s="27" t="s">
        <v>92</v>
      </c>
      <c r="K36" s="32" t="s">
        <v>93</v>
      </c>
      <c r="M36" s="21"/>
      <c r="N36" s="29"/>
      <c r="O36" s="30"/>
      <c r="P36" s="72"/>
      <c r="Q36" s="32" t="s">
        <v>98</v>
      </c>
      <c r="R36" s="131"/>
      <c r="S36" s="143"/>
      <c r="T36" s="371"/>
    </row>
    <row r="37" spans="2:20" x14ac:dyDescent="0.15">
      <c r="B37" s="63"/>
      <c r="C37" s="75"/>
      <c r="D37" s="20"/>
      <c r="E37" s="39"/>
      <c r="G37" s="64"/>
      <c r="H37" s="21"/>
      <c r="I37" s="22"/>
      <c r="J37" s="44" t="s">
        <v>153</v>
      </c>
      <c r="K37" s="32"/>
      <c r="M37" s="21">
        <v>2</v>
      </c>
      <c r="N37" s="20" t="s">
        <v>65</v>
      </c>
      <c r="O37" s="77" t="s">
        <v>152</v>
      </c>
      <c r="P37" s="72"/>
      <c r="Q37" s="32"/>
      <c r="R37" s="142" t="s">
        <v>209</v>
      </c>
      <c r="S37" s="142"/>
      <c r="T37" s="371"/>
    </row>
    <row r="38" spans="2:20" x14ac:dyDescent="0.15">
      <c r="B38" s="63"/>
      <c r="C38" s="75"/>
      <c r="D38" s="20"/>
      <c r="E38" s="39"/>
      <c r="G38" s="64"/>
      <c r="H38" s="21">
        <v>3</v>
      </c>
      <c r="I38" s="34"/>
      <c r="J38" s="130" t="s">
        <v>94</v>
      </c>
      <c r="K38" s="78" t="s">
        <v>95</v>
      </c>
      <c r="L38" s="64"/>
      <c r="M38" s="19"/>
      <c r="N38" s="20" t="s">
        <v>108</v>
      </c>
      <c r="O38" s="49" t="s">
        <v>96</v>
      </c>
      <c r="P38" s="32"/>
      <c r="Q38" s="32"/>
      <c r="R38" s="372" t="s">
        <v>247</v>
      </c>
      <c r="S38" s="144"/>
      <c r="T38" s="373" t="s">
        <v>249</v>
      </c>
    </row>
    <row r="39" spans="2:20" x14ac:dyDescent="0.15">
      <c r="B39" s="63"/>
      <c r="C39" s="75"/>
      <c r="D39" s="20"/>
      <c r="E39" s="39"/>
      <c r="G39" s="64"/>
      <c r="H39" s="80"/>
      <c r="I39" s="81"/>
      <c r="J39" s="44" t="s">
        <v>153</v>
      </c>
      <c r="K39" s="82"/>
      <c r="L39" s="83"/>
      <c r="M39" s="21">
        <v>2</v>
      </c>
      <c r="N39" s="41">
        <v>23</v>
      </c>
      <c r="O39" s="356" t="s">
        <v>178</v>
      </c>
      <c r="P39" s="84" t="s">
        <v>342</v>
      </c>
      <c r="Q39" s="145"/>
      <c r="R39" s="130"/>
      <c r="T39" s="73"/>
    </row>
    <row r="40" spans="2:20" ht="14.25" thickBot="1" x14ac:dyDescent="0.2">
      <c r="B40" s="85"/>
      <c r="C40" s="86"/>
      <c r="D40" s="87"/>
      <c r="E40" s="88"/>
      <c r="F40" s="89"/>
      <c r="G40" s="90"/>
      <c r="H40" s="91"/>
      <c r="I40" s="92"/>
      <c r="J40" s="93"/>
      <c r="K40" s="94"/>
      <c r="L40" s="95"/>
      <c r="M40" s="96"/>
      <c r="N40" s="97"/>
      <c r="O40" s="98"/>
      <c r="P40" s="94"/>
      <c r="Q40" s="94"/>
      <c r="R40" s="99"/>
      <c r="S40" s="100"/>
      <c r="T40" s="101"/>
    </row>
    <row r="41" spans="2:20" x14ac:dyDescent="0.15">
      <c r="B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102"/>
      <c r="S41" s="79"/>
      <c r="T41" s="79"/>
    </row>
    <row r="42" spans="2:20" x14ac:dyDescent="0.15">
      <c r="I42" s="146"/>
    </row>
    <row r="43" spans="2:20" x14ac:dyDescent="0.15">
      <c r="T43" s="79"/>
    </row>
  </sheetData>
  <mergeCells count="18">
    <mergeCell ref="B1:J1"/>
    <mergeCell ref="Q1:S1"/>
    <mergeCell ref="C2:G2"/>
    <mergeCell ref="L2:T2"/>
    <mergeCell ref="B3:G4"/>
    <mergeCell ref="H3:L4"/>
    <mergeCell ref="M3:O5"/>
    <mergeCell ref="P3:T5"/>
    <mergeCell ref="B5:G5"/>
    <mergeCell ref="H5:L5"/>
    <mergeCell ref="F16:G16"/>
    <mergeCell ref="A20:A23"/>
    <mergeCell ref="F6:G6"/>
    <mergeCell ref="K6:L6"/>
    <mergeCell ref="P6:T6"/>
    <mergeCell ref="P7:T7"/>
    <mergeCell ref="F11:G11"/>
    <mergeCell ref="K15:L15"/>
  </mergeCells>
  <phoneticPr fontId="6"/>
  <pageMargins left="0.7" right="0.7" top="0.75" bottom="0.75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6087D-A0C5-4E17-985C-49DD815F19F7}">
  <sheetPr>
    <pageSetUpPr fitToPage="1"/>
  </sheetPr>
  <dimension ref="A1:L64"/>
  <sheetViews>
    <sheetView zoomScaleNormal="100" workbookViewId="0">
      <selection activeCell="B2" sqref="B2:L2"/>
    </sheetView>
  </sheetViews>
  <sheetFormatPr defaultColWidth="9" defaultRowHeight="13.5" x14ac:dyDescent="0.15"/>
  <cols>
    <col min="1" max="1" width="2" style="7" customWidth="1"/>
    <col min="2" max="2" width="1.125" style="7" customWidth="1"/>
    <col min="3" max="4" width="2.5" style="7" customWidth="1"/>
    <col min="5" max="5" width="8.875" style="7" customWidth="1"/>
    <col min="6" max="6" width="11.625" style="7" customWidth="1"/>
    <col min="7" max="8" width="12.5" style="7" customWidth="1"/>
    <col min="9" max="9" width="8.375" style="7" customWidth="1"/>
    <col min="10" max="10" width="17.125" style="7" customWidth="1"/>
    <col min="11" max="11" width="8.25" style="7" customWidth="1"/>
    <col min="12" max="12" width="15.25" style="7" customWidth="1"/>
    <col min="13" max="16384" width="9" style="7"/>
  </cols>
  <sheetData>
    <row r="1" spans="1:12" x14ac:dyDescent="0.15">
      <c r="K1" s="148"/>
      <c r="L1" s="250" t="s">
        <v>358</v>
      </c>
    </row>
    <row r="2" spans="1:12" ht="14.25" x14ac:dyDescent="0.15">
      <c r="B2" s="489" t="s">
        <v>261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</row>
    <row r="3" spans="1:12" ht="17.25" x14ac:dyDescent="0.15">
      <c r="A3" s="248"/>
      <c r="B3" s="248"/>
      <c r="C3" s="248"/>
      <c r="D3" s="248"/>
      <c r="E3" s="248"/>
      <c r="F3" s="490" t="s">
        <v>268</v>
      </c>
      <c r="G3" s="490"/>
      <c r="H3" s="490"/>
      <c r="I3" s="490"/>
      <c r="J3" s="490"/>
      <c r="K3" s="148"/>
      <c r="L3" s="250">
        <v>45355</v>
      </c>
    </row>
    <row r="4" spans="1:12" ht="14.25" x14ac:dyDescent="0.15">
      <c r="A4" s="249"/>
      <c r="B4" s="249"/>
      <c r="C4" s="249"/>
      <c r="D4" s="249"/>
      <c r="E4" s="249"/>
      <c r="F4" s="490"/>
      <c r="G4" s="490"/>
      <c r="H4" s="490"/>
      <c r="I4" s="490"/>
      <c r="J4" s="490"/>
      <c r="K4" s="148"/>
      <c r="L4" s="148"/>
    </row>
    <row r="5" spans="1:12" ht="17.25" x14ac:dyDescent="0.15">
      <c r="A5" s="248"/>
      <c r="B5" s="248"/>
      <c r="C5" s="248"/>
      <c r="D5" s="248"/>
      <c r="E5" s="248"/>
      <c r="G5" s="491" t="s">
        <v>262</v>
      </c>
      <c r="H5" s="492"/>
      <c r="I5" s="492"/>
      <c r="J5" s="492"/>
      <c r="K5" s="245"/>
      <c r="L5" s="148"/>
    </row>
    <row r="6" spans="1:12" ht="17.25" x14ac:dyDescent="0.15">
      <c r="A6" s="248"/>
      <c r="B6" s="248"/>
      <c r="C6" s="248"/>
      <c r="D6" s="248"/>
      <c r="E6" s="247"/>
      <c r="G6" s="246" t="s">
        <v>282</v>
      </c>
      <c r="H6" s="246"/>
      <c r="I6" s="246"/>
      <c r="J6" s="246"/>
      <c r="K6" s="245"/>
      <c r="L6" s="148"/>
    </row>
    <row r="7" spans="1:12" ht="10.9" customHeight="1" x14ac:dyDescent="0.15">
      <c r="A7" s="243"/>
      <c r="B7" s="243"/>
      <c r="C7" s="243"/>
      <c r="D7" s="243"/>
      <c r="E7" s="244"/>
      <c r="F7" s="243"/>
      <c r="G7" s="242"/>
      <c r="H7" s="242"/>
      <c r="I7" s="242"/>
      <c r="J7" s="242"/>
      <c r="K7" s="241"/>
      <c r="L7" s="240" t="s">
        <v>109</v>
      </c>
    </row>
    <row r="8" spans="1:12" x14ac:dyDescent="0.15">
      <c r="A8" s="172" t="s">
        <v>110</v>
      </c>
      <c r="B8" s="493" t="s">
        <v>111</v>
      </c>
      <c r="C8" s="493"/>
      <c r="D8" s="493"/>
      <c r="E8" s="494"/>
      <c r="F8" s="239" t="s">
        <v>263</v>
      </c>
      <c r="G8" s="239" t="s">
        <v>278</v>
      </c>
      <c r="H8" s="239" t="s">
        <v>270</v>
      </c>
      <c r="I8" s="493" t="s">
        <v>112</v>
      </c>
      <c r="J8" s="493"/>
      <c r="K8" s="495" t="s">
        <v>269</v>
      </c>
      <c r="L8" s="496"/>
    </row>
    <row r="9" spans="1:12" ht="16.149999999999999" customHeight="1" x14ac:dyDescent="0.15">
      <c r="A9" s="227" t="s">
        <v>113</v>
      </c>
      <c r="B9" s="191"/>
      <c r="C9" s="191"/>
      <c r="D9" s="191"/>
      <c r="E9" s="223"/>
      <c r="F9" s="219">
        <f>F10+F11+F16+F19+F20+F21+F22+F23+F24</f>
        <v>12281695</v>
      </c>
      <c r="G9" s="219">
        <f t="shared" ref="G9" si="0">G10+G11+G16+G19+G20+G21+G22+G23+G24</f>
        <v>13438000</v>
      </c>
      <c r="H9" s="219">
        <f>H10+H11+H16+H19+H20+H21+H22+H23+H24</f>
        <v>12690000</v>
      </c>
      <c r="I9" s="238"/>
      <c r="J9" s="237"/>
      <c r="K9" s="109"/>
      <c r="L9" s="110"/>
    </row>
    <row r="10" spans="1:12" ht="16.149999999999999" customHeight="1" x14ac:dyDescent="0.15">
      <c r="A10" s="236"/>
      <c r="B10" s="189" t="s">
        <v>114</v>
      </c>
      <c r="C10" s="189"/>
      <c r="D10" s="189"/>
      <c r="E10" s="235"/>
      <c r="F10" s="234">
        <v>60000</v>
      </c>
      <c r="G10" s="234">
        <v>80000</v>
      </c>
      <c r="H10" s="234">
        <v>30000</v>
      </c>
      <c r="I10" s="187" t="s">
        <v>273</v>
      </c>
      <c r="J10" s="186"/>
      <c r="K10" s="497" t="s">
        <v>140</v>
      </c>
      <c r="L10" s="498"/>
    </row>
    <row r="11" spans="1:12" ht="16.149999999999999" customHeight="1" x14ac:dyDescent="0.15">
      <c r="A11" s="233"/>
      <c r="B11" s="231" t="s">
        <v>115</v>
      </c>
      <c r="C11" s="191"/>
      <c r="D11" s="191"/>
      <c r="E11" s="223"/>
      <c r="F11" s="194">
        <f>SUM(F12:F15)</f>
        <v>3105000</v>
      </c>
      <c r="G11" s="194">
        <f>SUM(G12:G15)</f>
        <v>3176000</v>
      </c>
      <c r="H11" s="194">
        <f>SUM(H12:H15)</f>
        <v>3170000</v>
      </c>
      <c r="I11" s="180"/>
      <c r="J11" s="179"/>
      <c r="K11" s="111"/>
      <c r="L11" s="112"/>
    </row>
    <row r="12" spans="1:12" ht="16.149999999999999" customHeight="1" x14ac:dyDescent="0.15">
      <c r="A12" s="168"/>
      <c r="B12" s="184"/>
      <c r="C12" s="117" t="s">
        <v>116</v>
      </c>
      <c r="D12" s="117"/>
      <c r="E12" s="115"/>
      <c r="F12" s="183">
        <v>1308000</v>
      </c>
      <c r="G12" s="183">
        <v>1344000</v>
      </c>
      <c r="H12" s="183">
        <v>1356000</v>
      </c>
      <c r="I12" s="232" t="s">
        <v>274</v>
      </c>
      <c r="J12" s="186"/>
      <c r="K12" s="113"/>
      <c r="L12" s="112"/>
    </row>
    <row r="13" spans="1:12" ht="16.149999999999999" customHeight="1" x14ac:dyDescent="0.15">
      <c r="A13" s="168"/>
      <c r="B13" s="184"/>
      <c r="C13" s="111" t="s">
        <v>117</v>
      </c>
      <c r="D13" s="111"/>
      <c r="E13" s="110"/>
      <c r="F13" s="183">
        <v>1328000</v>
      </c>
      <c r="G13" s="183">
        <v>1369500</v>
      </c>
      <c r="H13" s="183">
        <v>1350000</v>
      </c>
      <c r="I13" s="224" t="s">
        <v>279</v>
      </c>
      <c r="J13" s="179"/>
      <c r="K13" s="111"/>
      <c r="L13" s="110"/>
    </row>
    <row r="14" spans="1:12" ht="16.149999999999999" customHeight="1" x14ac:dyDescent="0.15">
      <c r="A14" s="168"/>
      <c r="B14" s="184"/>
      <c r="C14" s="117" t="s">
        <v>118</v>
      </c>
      <c r="D14" s="117"/>
      <c r="E14" s="115"/>
      <c r="F14" s="183">
        <v>142000</v>
      </c>
      <c r="G14" s="183">
        <v>126500</v>
      </c>
      <c r="H14" s="183">
        <v>125000</v>
      </c>
      <c r="I14" s="499" t="s">
        <v>280</v>
      </c>
      <c r="J14" s="500"/>
      <c r="K14" s="111"/>
      <c r="L14" s="110"/>
    </row>
    <row r="15" spans="1:12" ht="16.149999999999999" customHeight="1" x14ac:dyDescent="0.15">
      <c r="A15" s="176"/>
      <c r="B15" s="182"/>
      <c r="C15" s="111" t="s">
        <v>119</v>
      </c>
      <c r="D15" s="185"/>
      <c r="E15" s="110"/>
      <c r="F15" s="183">
        <v>327000</v>
      </c>
      <c r="G15" s="183">
        <v>336000</v>
      </c>
      <c r="H15" s="183">
        <v>339000</v>
      </c>
      <c r="I15" s="224" t="s">
        <v>275</v>
      </c>
      <c r="J15" s="179"/>
      <c r="K15" s="113"/>
      <c r="L15" s="110"/>
    </row>
    <row r="16" spans="1:12" ht="16.149999999999999" customHeight="1" x14ac:dyDescent="0.15">
      <c r="A16" s="173"/>
      <c r="B16" s="231" t="s">
        <v>120</v>
      </c>
      <c r="C16" s="178"/>
      <c r="D16" s="178"/>
      <c r="E16" s="230"/>
      <c r="F16" s="229">
        <f>SUM(F17:F18)</f>
        <v>9367000</v>
      </c>
      <c r="G16" s="229">
        <f>SUM(G17:G18)</f>
        <v>10003000</v>
      </c>
      <c r="H16" s="229">
        <f>SUM(H17:H18)</f>
        <v>9564000</v>
      </c>
      <c r="I16" s="187"/>
      <c r="J16" s="186"/>
      <c r="K16" s="111"/>
      <c r="L16" s="110"/>
    </row>
    <row r="17" spans="1:12" ht="16.149999999999999" customHeight="1" x14ac:dyDescent="0.15">
      <c r="A17" s="168"/>
      <c r="B17" s="184"/>
      <c r="C17" s="111" t="s">
        <v>121</v>
      </c>
      <c r="D17" s="11"/>
      <c r="E17" s="210"/>
      <c r="F17" s="183">
        <v>8050000</v>
      </c>
      <c r="G17" s="183">
        <v>8540000</v>
      </c>
      <c r="H17" s="183">
        <v>8008000</v>
      </c>
      <c r="I17" s="180" t="s">
        <v>285</v>
      </c>
      <c r="J17" s="377" t="s">
        <v>264</v>
      </c>
      <c r="K17" s="114"/>
      <c r="L17" s="110"/>
    </row>
    <row r="18" spans="1:12" ht="16.149999999999999" customHeight="1" x14ac:dyDescent="0.15">
      <c r="A18" s="176"/>
      <c r="B18" s="182"/>
      <c r="C18" s="228" t="s">
        <v>122</v>
      </c>
      <c r="D18" s="228"/>
      <c r="E18" s="184"/>
      <c r="F18" s="183">
        <v>1317000</v>
      </c>
      <c r="G18" s="183">
        <v>1463000</v>
      </c>
      <c r="H18" s="183">
        <v>1556000</v>
      </c>
      <c r="I18" s="187" t="s">
        <v>286</v>
      </c>
      <c r="J18" s="186"/>
      <c r="K18" s="114"/>
      <c r="L18" s="110"/>
    </row>
    <row r="19" spans="1:12" ht="16.149999999999999" customHeight="1" x14ac:dyDescent="0.15">
      <c r="A19" s="227"/>
      <c r="B19" s="191" t="s">
        <v>123</v>
      </c>
      <c r="C19" s="191"/>
      <c r="D19" s="191"/>
      <c r="E19" s="223"/>
      <c r="F19" s="219">
        <v>563000</v>
      </c>
      <c r="G19" s="219">
        <v>540000</v>
      </c>
      <c r="H19" s="219">
        <v>540000</v>
      </c>
      <c r="I19" s="195" t="s">
        <v>124</v>
      </c>
      <c r="J19" s="179"/>
      <c r="K19" s="111" t="s">
        <v>276</v>
      </c>
      <c r="L19" s="110"/>
    </row>
    <row r="20" spans="1:12" ht="16.149999999999999" customHeight="1" x14ac:dyDescent="0.15">
      <c r="A20" s="198"/>
      <c r="B20" s="501" t="s">
        <v>265</v>
      </c>
      <c r="C20" s="501"/>
      <c r="D20" s="501"/>
      <c r="E20" s="502"/>
      <c r="F20" s="219">
        <v>0</v>
      </c>
      <c r="G20" s="219">
        <v>0</v>
      </c>
      <c r="H20" s="219">
        <v>0</v>
      </c>
      <c r="I20" s="224"/>
      <c r="J20" s="179"/>
      <c r="K20" s="113"/>
      <c r="L20" s="110" t="s">
        <v>277</v>
      </c>
    </row>
    <row r="21" spans="1:12" ht="16.149999999999999" customHeight="1" x14ac:dyDescent="0.15">
      <c r="A21" s="198"/>
      <c r="B21" s="226" t="s">
        <v>169</v>
      </c>
      <c r="C21" s="226"/>
      <c r="D21" s="226"/>
      <c r="E21" s="225"/>
      <c r="F21" s="219">
        <v>0</v>
      </c>
      <c r="G21" s="219">
        <v>1000</v>
      </c>
      <c r="H21" s="219">
        <v>0</v>
      </c>
      <c r="I21" s="224"/>
      <c r="J21" s="179"/>
      <c r="K21" s="111" t="s">
        <v>185</v>
      </c>
      <c r="L21" s="115"/>
    </row>
    <row r="22" spans="1:12" ht="16.149999999999999" customHeight="1" x14ac:dyDescent="0.15">
      <c r="A22" s="198"/>
      <c r="B22" s="501" t="s">
        <v>125</v>
      </c>
      <c r="C22" s="501"/>
      <c r="D22" s="501"/>
      <c r="E22" s="502"/>
      <c r="F22" s="188">
        <v>-1039500</v>
      </c>
      <c r="G22" s="188">
        <v>-560000</v>
      </c>
      <c r="H22" s="188">
        <v>-800000</v>
      </c>
      <c r="I22" s="224" t="s">
        <v>281</v>
      </c>
      <c r="J22" s="179"/>
      <c r="K22" s="111"/>
      <c r="L22" s="110"/>
    </row>
    <row r="23" spans="1:12" ht="16.149999999999999" customHeight="1" x14ac:dyDescent="0.15">
      <c r="A23" s="198"/>
      <c r="B23" s="501" t="s">
        <v>168</v>
      </c>
      <c r="C23" s="501"/>
      <c r="D23" s="501"/>
      <c r="E23" s="502"/>
      <c r="F23" s="188">
        <v>156000</v>
      </c>
      <c r="G23" s="188">
        <v>168000</v>
      </c>
      <c r="H23" s="188">
        <v>156000</v>
      </c>
      <c r="I23" s="224"/>
      <c r="J23" s="179"/>
      <c r="K23" s="111" t="s">
        <v>287</v>
      </c>
      <c r="L23" s="110"/>
    </row>
    <row r="24" spans="1:12" ht="16.149999999999999" customHeight="1" x14ac:dyDescent="0.15">
      <c r="A24" s="198"/>
      <c r="B24" s="191" t="s">
        <v>126</v>
      </c>
      <c r="C24" s="191"/>
      <c r="D24" s="191"/>
      <c r="E24" s="223"/>
      <c r="F24" s="219">
        <v>70195</v>
      </c>
      <c r="G24" s="219">
        <v>30000</v>
      </c>
      <c r="H24" s="219">
        <v>30000</v>
      </c>
      <c r="I24" s="180" t="s">
        <v>186</v>
      </c>
      <c r="J24" s="179"/>
      <c r="K24" s="111"/>
      <c r="L24" s="110"/>
    </row>
    <row r="25" spans="1:12" ht="11.45" customHeight="1" x14ac:dyDescent="0.15">
      <c r="A25" s="180"/>
      <c r="B25" s="213"/>
      <c r="C25" s="213"/>
      <c r="D25" s="213"/>
      <c r="E25" s="191"/>
      <c r="F25" s="222"/>
      <c r="G25" s="222"/>
      <c r="H25" s="222"/>
      <c r="I25" s="180"/>
      <c r="J25" s="180"/>
      <c r="K25" s="111"/>
      <c r="L25" s="111"/>
    </row>
    <row r="26" spans="1:12" ht="16.149999999999999" customHeight="1" x14ac:dyDescent="0.15">
      <c r="A26" s="221" t="s">
        <v>127</v>
      </c>
      <c r="B26" s="181"/>
      <c r="C26" s="181"/>
      <c r="D26" s="181"/>
      <c r="E26" s="220"/>
      <c r="F26" s="219">
        <f>F27+F31+F49</f>
        <v>11899567</v>
      </c>
      <c r="G26" s="219">
        <f>G27+G31+G49</f>
        <v>11860244</v>
      </c>
      <c r="H26" s="219">
        <f>H27+H31+H49</f>
        <v>12252811</v>
      </c>
      <c r="I26" s="218"/>
      <c r="J26" s="217"/>
      <c r="K26" s="109"/>
      <c r="L26" s="110"/>
    </row>
    <row r="27" spans="1:12" ht="16.149999999999999" customHeight="1" x14ac:dyDescent="0.15">
      <c r="A27" s="216"/>
      <c r="B27" s="215" t="s">
        <v>3</v>
      </c>
      <c r="C27" s="214"/>
      <c r="D27" s="213"/>
      <c r="E27" s="212"/>
      <c r="F27" s="193">
        <f>SUM(F28:F30)</f>
        <v>8363185</v>
      </c>
      <c r="G27" s="194">
        <f>SUM(G28:G30)</f>
        <v>8030000</v>
      </c>
      <c r="H27" s="193">
        <f>SUM(H28:H30)</f>
        <v>8395440</v>
      </c>
      <c r="I27" s="198"/>
      <c r="J27" s="186"/>
      <c r="K27" s="109"/>
      <c r="L27" s="110"/>
    </row>
    <row r="28" spans="1:12" ht="16.149999999999999" customHeight="1" x14ac:dyDescent="0.15">
      <c r="A28" s="168"/>
      <c r="B28" s="184"/>
      <c r="C28" s="211" t="s">
        <v>121</v>
      </c>
      <c r="D28" s="11"/>
      <c r="E28" s="210"/>
      <c r="F28" s="183">
        <v>6578800</v>
      </c>
      <c r="G28" s="183">
        <v>6776000</v>
      </c>
      <c r="H28" s="183">
        <v>6750300</v>
      </c>
      <c r="I28" s="180" t="s">
        <v>266</v>
      </c>
      <c r="J28" s="207"/>
      <c r="K28" s="114"/>
      <c r="L28" s="110"/>
    </row>
    <row r="29" spans="1:12" ht="16.149999999999999" customHeight="1" x14ac:dyDescent="0.15">
      <c r="A29" s="168"/>
      <c r="B29" s="184"/>
      <c r="C29" s="211" t="s">
        <v>122</v>
      </c>
      <c r="D29" s="11"/>
      <c r="E29" s="210"/>
      <c r="F29" s="183">
        <v>1315500</v>
      </c>
      <c r="G29" s="183">
        <v>1111000</v>
      </c>
      <c r="H29" s="183">
        <v>1395260</v>
      </c>
      <c r="I29" s="187"/>
      <c r="J29" s="207"/>
      <c r="K29" s="114"/>
      <c r="L29" s="110"/>
    </row>
    <row r="30" spans="1:12" ht="16.149999999999999" customHeight="1" x14ac:dyDescent="0.15">
      <c r="A30" s="168"/>
      <c r="B30" s="199"/>
      <c r="C30" s="209" t="s">
        <v>167</v>
      </c>
      <c r="D30" s="209"/>
      <c r="E30" s="182"/>
      <c r="F30" s="208">
        <v>468885</v>
      </c>
      <c r="G30" s="208">
        <v>143000</v>
      </c>
      <c r="H30" s="208">
        <v>249880</v>
      </c>
      <c r="I30" s="198"/>
      <c r="J30" s="207"/>
      <c r="K30" s="114"/>
      <c r="L30" s="116"/>
    </row>
    <row r="31" spans="1:12" ht="16.149999999999999" customHeight="1" x14ac:dyDescent="0.15">
      <c r="A31" s="168"/>
      <c r="B31" s="206" t="s">
        <v>4</v>
      </c>
      <c r="C31" s="206"/>
      <c r="D31" s="206"/>
      <c r="E31" s="205"/>
      <c r="F31" s="194">
        <f t="shared" ref="F31" si="1">SUM(F32:F48)</f>
        <v>3536382</v>
      </c>
      <c r="G31" s="194">
        <f>SUM(G32:G48)</f>
        <v>3830244</v>
      </c>
      <c r="H31" s="194">
        <f t="shared" ref="H31" si="2">SUM(H32:H48)</f>
        <v>3857371</v>
      </c>
      <c r="I31" s="180"/>
      <c r="J31" s="179"/>
      <c r="K31" s="109"/>
      <c r="L31" s="110"/>
    </row>
    <row r="32" spans="1:12" ht="16.149999999999999" customHeight="1" x14ac:dyDescent="0.15">
      <c r="A32" s="168"/>
      <c r="B32" s="199"/>
      <c r="C32" s="198" t="s">
        <v>5</v>
      </c>
      <c r="D32" s="180"/>
      <c r="E32" s="197"/>
      <c r="F32" s="204">
        <v>1064914</v>
      </c>
      <c r="G32" s="204">
        <v>1096444</v>
      </c>
      <c r="H32" s="204">
        <v>1084571</v>
      </c>
      <c r="I32" s="180"/>
      <c r="J32" s="179"/>
      <c r="K32" s="118"/>
      <c r="L32" s="110"/>
    </row>
    <row r="33" spans="1:12" ht="16.149999999999999" customHeight="1" x14ac:dyDescent="0.15">
      <c r="A33" s="168"/>
      <c r="B33" s="199"/>
      <c r="C33" s="198" t="s">
        <v>187</v>
      </c>
      <c r="D33" s="180"/>
      <c r="E33" s="197"/>
      <c r="F33" s="183">
        <v>441000</v>
      </c>
      <c r="G33" s="183">
        <v>500000</v>
      </c>
      <c r="H33" s="183">
        <v>500000</v>
      </c>
      <c r="I33" s="198"/>
      <c r="J33" s="186"/>
      <c r="K33" s="118"/>
      <c r="L33" s="110"/>
    </row>
    <row r="34" spans="1:12" ht="16.149999999999999" customHeight="1" x14ac:dyDescent="0.15">
      <c r="A34" s="168"/>
      <c r="B34" s="199"/>
      <c r="C34" s="198" t="s">
        <v>188</v>
      </c>
      <c r="D34" s="180"/>
      <c r="E34" s="197"/>
      <c r="F34" s="183">
        <v>371300</v>
      </c>
      <c r="G34" s="183">
        <v>380000</v>
      </c>
      <c r="H34" s="183">
        <v>300000</v>
      </c>
      <c r="I34" s="196" t="s">
        <v>189</v>
      </c>
      <c r="J34" s="202"/>
      <c r="K34" s="114"/>
      <c r="L34" s="116"/>
    </row>
    <row r="35" spans="1:12" ht="16.149999999999999" customHeight="1" x14ac:dyDescent="0.15">
      <c r="A35" s="168"/>
      <c r="B35" s="199"/>
      <c r="C35" s="198" t="s">
        <v>166</v>
      </c>
      <c r="D35" s="187"/>
      <c r="E35" s="197"/>
      <c r="F35" s="183">
        <v>69375</v>
      </c>
      <c r="G35" s="183">
        <v>0</v>
      </c>
      <c r="H35" s="183">
        <v>0</v>
      </c>
      <c r="I35" s="203" t="s">
        <v>267</v>
      </c>
      <c r="J35" s="202"/>
      <c r="K35" s="114"/>
      <c r="L35" s="116"/>
    </row>
    <row r="36" spans="1:12" ht="16.149999999999999" customHeight="1" x14ac:dyDescent="0.15">
      <c r="A36" s="168"/>
      <c r="B36" s="199"/>
      <c r="C36" s="187" t="s">
        <v>190</v>
      </c>
      <c r="D36" s="180"/>
      <c r="E36" s="201"/>
      <c r="F36" s="183">
        <v>83710</v>
      </c>
      <c r="G36" s="183">
        <v>100000</v>
      </c>
      <c r="H36" s="183">
        <v>10000</v>
      </c>
      <c r="I36" s="177" t="s">
        <v>165</v>
      </c>
      <c r="J36" s="200"/>
      <c r="K36" s="118"/>
      <c r="L36" s="116"/>
    </row>
    <row r="37" spans="1:12" ht="16.149999999999999" customHeight="1" x14ac:dyDescent="0.15">
      <c r="A37" s="168"/>
      <c r="B37" s="199"/>
      <c r="C37" s="198" t="s">
        <v>191</v>
      </c>
      <c r="D37" s="180"/>
      <c r="E37" s="197"/>
      <c r="F37" s="183">
        <v>101795</v>
      </c>
      <c r="G37" s="183">
        <v>120000</v>
      </c>
      <c r="H37" s="183">
        <v>120000</v>
      </c>
      <c r="I37" s="180" t="s">
        <v>192</v>
      </c>
      <c r="J37" s="179"/>
      <c r="K37" s="118"/>
      <c r="L37" s="116"/>
    </row>
    <row r="38" spans="1:12" ht="16.149999999999999" customHeight="1" x14ac:dyDescent="0.15">
      <c r="A38" s="168"/>
      <c r="B38" s="184"/>
      <c r="C38" s="185" t="s">
        <v>289</v>
      </c>
      <c r="D38" s="111"/>
      <c r="E38" s="110"/>
      <c r="F38" s="183">
        <v>652800</v>
      </c>
      <c r="G38" s="183">
        <v>652800</v>
      </c>
      <c r="H38" s="183">
        <v>852800</v>
      </c>
      <c r="I38" s="195" t="s">
        <v>290</v>
      </c>
      <c r="J38" s="179"/>
      <c r="K38" s="118"/>
      <c r="L38" s="116"/>
    </row>
    <row r="39" spans="1:12" ht="16.149999999999999" customHeight="1" x14ac:dyDescent="0.15">
      <c r="A39" s="168"/>
      <c r="B39" s="184"/>
      <c r="C39" s="185" t="s">
        <v>193</v>
      </c>
      <c r="D39" s="111"/>
      <c r="E39" s="110"/>
      <c r="F39" s="183">
        <v>113112</v>
      </c>
      <c r="G39" s="183">
        <v>120000</v>
      </c>
      <c r="H39" s="183">
        <v>120000</v>
      </c>
      <c r="I39" s="195"/>
      <c r="J39" s="192"/>
      <c r="K39" s="119"/>
      <c r="L39" s="120"/>
    </row>
    <row r="40" spans="1:12" ht="16.149999999999999" customHeight="1" x14ac:dyDescent="0.15">
      <c r="A40" s="168"/>
      <c r="B40" s="184"/>
      <c r="C40" s="185" t="s">
        <v>194</v>
      </c>
      <c r="D40" s="111"/>
      <c r="E40" s="110"/>
      <c r="F40" s="183">
        <v>39170</v>
      </c>
      <c r="G40" s="183">
        <v>40000</v>
      </c>
      <c r="H40" s="183">
        <v>40000</v>
      </c>
      <c r="I40" s="195" t="s">
        <v>195</v>
      </c>
      <c r="J40" s="192"/>
      <c r="K40" s="119"/>
      <c r="L40" s="120"/>
    </row>
    <row r="41" spans="1:12" ht="16.149999999999999" customHeight="1" x14ac:dyDescent="0.15">
      <c r="A41" s="168"/>
      <c r="B41" s="184"/>
      <c r="C41" s="185" t="s">
        <v>196</v>
      </c>
      <c r="D41" s="111"/>
      <c r="E41" s="110"/>
      <c r="F41" s="183">
        <v>10000</v>
      </c>
      <c r="G41" s="183">
        <v>10000</v>
      </c>
      <c r="H41" s="183">
        <v>10000</v>
      </c>
      <c r="I41" s="195" t="s">
        <v>197</v>
      </c>
      <c r="J41" s="192"/>
      <c r="K41" s="119"/>
      <c r="L41" s="120"/>
    </row>
    <row r="42" spans="1:12" ht="16.149999999999999" customHeight="1" x14ac:dyDescent="0.15">
      <c r="A42" s="168"/>
      <c r="B42" s="184"/>
      <c r="C42" s="185" t="s">
        <v>198</v>
      </c>
      <c r="D42" s="111"/>
      <c r="E42" s="110"/>
      <c r="F42" s="183">
        <v>104797</v>
      </c>
      <c r="G42" s="183">
        <v>150000</v>
      </c>
      <c r="H42" s="183">
        <v>150000</v>
      </c>
      <c r="I42" s="195" t="s">
        <v>199</v>
      </c>
      <c r="J42" s="192"/>
      <c r="K42" s="119"/>
      <c r="L42" s="120"/>
    </row>
    <row r="43" spans="1:12" ht="16.149999999999999" customHeight="1" x14ac:dyDescent="0.15">
      <c r="A43" s="168"/>
      <c r="B43" s="184"/>
      <c r="C43" s="185" t="s">
        <v>200</v>
      </c>
      <c r="D43" s="111"/>
      <c r="E43" s="110"/>
      <c r="F43" s="183">
        <v>355000</v>
      </c>
      <c r="G43" s="183">
        <v>355000</v>
      </c>
      <c r="H43" s="183">
        <v>305000</v>
      </c>
      <c r="I43" s="175" t="s">
        <v>201</v>
      </c>
      <c r="J43" s="192"/>
      <c r="K43" s="119"/>
      <c r="L43" s="120"/>
    </row>
    <row r="44" spans="1:12" ht="16.149999999999999" customHeight="1" x14ac:dyDescent="0.15">
      <c r="A44" s="168"/>
      <c r="B44" s="184"/>
      <c r="C44" s="185" t="s">
        <v>202</v>
      </c>
      <c r="D44" s="111"/>
      <c r="E44" s="110"/>
      <c r="F44" s="183">
        <v>66000</v>
      </c>
      <c r="G44" s="183">
        <v>66000</v>
      </c>
      <c r="H44" s="183">
        <v>75000</v>
      </c>
      <c r="I44" s="195" t="s">
        <v>291</v>
      </c>
      <c r="J44" s="192"/>
      <c r="K44" s="119"/>
      <c r="L44" s="120"/>
    </row>
    <row r="45" spans="1:12" ht="16.149999999999999" customHeight="1" x14ac:dyDescent="0.15">
      <c r="A45" s="168"/>
      <c r="B45" s="184"/>
      <c r="C45" s="185" t="s">
        <v>203</v>
      </c>
      <c r="D45" s="111"/>
      <c r="E45" s="110"/>
      <c r="F45" s="183">
        <v>12409</v>
      </c>
      <c r="G45" s="183">
        <v>20000</v>
      </c>
      <c r="H45" s="183">
        <v>20000</v>
      </c>
      <c r="I45" s="195"/>
      <c r="J45" s="192"/>
      <c r="K45" s="119"/>
      <c r="L45" s="120"/>
    </row>
    <row r="46" spans="1:12" ht="16.149999999999999" customHeight="1" x14ac:dyDescent="0.15">
      <c r="A46" s="168"/>
      <c r="B46" s="184"/>
      <c r="C46" s="185" t="s">
        <v>204</v>
      </c>
      <c r="D46" s="111"/>
      <c r="E46" s="110"/>
      <c r="F46" s="183">
        <v>51000</v>
      </c>
      <c r="G46" s="183">
        <v>20000</v>
      </c>
      <c r="H46" s="183">
        <v>20000</v>
      </c>
      <c r="I46" s="195" t="s">
        <v>205</v>
      </c>
      <c r="J46" s="192"/>
      <c r="K46" s="119"/>
      <c r="L46" s="120"/>
    </row>
    <row r="47" spans="1:12" ht="16.149999999999999" customHeight="1" x14ac:dyDescent="0.15">
      <c r="A47" s="168"/>
      <c r="B47" s="184"/>
      <c r="C47" s="185" t="s">
        <v>206</v>
      </c>
      <c r="D47" s="111"/>
      <c r="E47" s="110"/>
      <c r="F47" s="183">
        <v>0</v>
      </c>
      <c r="G47" s="183">
        <v>0</v>
      </c>
      <c r="H47" s="183">
        <v>50000</v>
      </c>
      <c r="I47" s="195" t="s">
        <v>288</v>
      </c>
      <c r="J47" s="192"/>
      <c r="K47" s="119"/>
      <c r="L47" s="120"/>
    </row>
    <row r="48" spans="1:12" ht="16.149999999999999" customHeight="1" x14ac:dyDescent="0.15">
      <c r="A48" s="168"/>
      <c r="B48" s="483" t="s">
        <v>6</v>
      </c>
      <c r="C48" s="483"/>
      <c r="D48" s="483"/>
      <c r="E48" s="484"/>
      <c r="F48" s="183">
        <v>0</v>
      </c>
      <c r="G48" s="183">
        <v>200000</v>
      </c>
      <c r="H48" s="183">
        <v>200000</v>
      </c>
      <c r="I48" s="195"/>
      <c r="J48" s="192"/>
      <c r="K48" s="378"/>
      <c r="L48" s="120"/>
    </row>
    <row r="49" spans="1:12" ht="16.149999999999999" customHeight="1" x14ac:dyDescent="0.15">
      <c r="A49" s="172"/>
      <c r="B49" s="483" t="s">
        <v>128</v>
      </c>
      <c r="C49" s="483"/>
      <c r="D49" s="483"/>
      <c r="E49" s="484"/>
      <c r="F49" s="157">
        <v>0</v>
      </c>
      <c r="G49" s="157">
        <v>0</v>
      </c>
      <c r="H49" s="157">
        <v>0</v>
      </c>
      <c r="I49" s="175"/>
      <c r="J49" s="174"/>
      <c r="K49" s="170"/>
      <c r="L49" s="153"/>
    </row>
    <row r="50" spans="1:12" ht="16.149999999999999" customHeight="1" x14ac:dyDescent="0.15">
      <c r="A50" s="172"/>
      <c r="B50" s="483" t="s">
        <v>164</v>
      </c>
      <c r="C50" s="483"/>
      <c r="D50" s="483"/>
      <c r="E50" s="484"/>
      <c r="F50" s="157">
        <f>F9-F26</f>
        <v>382128</v>
      </c>
      <c r="G50" s="157">
        <f>G9-G26</f>
        <v>1577756</v>
      </c>
      <c r="H50" s="157">
        <f>H9-H26</f>
        <v>437189</v>
      </c>
      <c r="I50" s="156" t="s">
        <v>163</v>
      </c>
      <c r="J50" s="171"/>
      <c r="K50" s="170"/>
      <c r="L50" s="153"/>
    </row>
    <row r="51" spans="1:12" ht="16.149999999999999" customHeight="1" x14ac:dyDescent="0.15">
      <c r="A51" s="172"/>
      <c r="B51" s="483" t="s">
        <v>162</v>
      </c>
      <c r="C51" s="483"/>
      <c r="D51" s="483"/>
      <c r="E51" s="484"/>
      <c r="F51" s="157">
        <v>184638</v>
      </c>
      <c r="G51" s="157">
        <v>550000</v>
      </c>
      <c r="H51" s="157">
        <v>220000</v>
      </c>
      <c r="I51" s="156" t="s">
        <v>161</v>
      </c>
      <c r="J51" s="171"/>
      <c r="K51" s="170"/>
      <c r="L51" s="169"/>
    </row>
    <row r="52" spans="1:12" ht="16.149999999999999" customHeight="1" x14ac:dyDescent="0.15">
      <c r="A52" s="172"/>
      <c r="B52" s="483" t="s">
        <v>160</v>
      </c>
      <c r="C52" s="483"/>
      <c r="D52" s="483"/>
      <c r="E52" s="484"/>
      <c r="F52" s="157">
        <f>F50-F51</f>
        <v>197490</v>
      </c>
      <c r="G52" s="157">
        <f>G50-G51</f>
        <v>1027756</v>
      </c>
      <c r="H52" s="157">
        <f>H50-H51</f>
        <v>217189</v>
      </c>
      <c r="I52" s="156" t="s">
        <v>159</v>
      </c>
      <c r="J52" s="171"/>
      <c r="K52" s="170"/>
      <c r="L52" s="169"/>
    </row>
    <row r="53" spans="1:12" ht="16.149999999999999" customHeight="1" x14ac:dyDescent="0.15">
      <c r="A53" s="168"/>
      <c r="B53" s="167" t="s">
        <v>158</v>
      </c>
      <c r="C53" s="167"/>
      <c r="D53" s="167"/>
      <c r="E53" s="166"/>
      <c r="F53" s="165">
        <v>0</v>
      </c>
      <c r="G53" s="165">
        <v>0</v>
      </c>
      <c r="H53" s="165">
        <v>0</v>
      </c>
      <c r="I53" s="164" t="s">
        <v>157</v>
      </c>
      <c r="J53" s="163"/>
      <c r="K53" s="162"/>
      <c r="L53" s="161"/>
    </row>
    <row r="54" spans="1:12" ht="16.149999999999999" customHeight="1" x14ac:dyDescent="0.15">
      <c r="A54" s="160"/>
      <c r="B54" s="159" t="s">
        <v>156</v>
      </c>
      <c r="C54" s="159"/>
      <c r="D54" s="159"/>
      <c r="E54" s="158"/>
      <c r="F54" s="157">
        <v>46606</v>
      </c>
      <c r="G54" s="157">
        <v>244096</v>
      </c>
      <c r="H54" s="157">
        <v>1271852</v>
      </c>
      <c r="I54" s="156" t="s">
        <v>155</v>
      </c>
      <c r="J54" s="155"/>
      <c r="K54" s="154"/>
      <c r="L54" s="153"/>
    </row>
    <row r="55" spans="1:12" ht="16.149999999999999" customHeight="1" x14ac:dyDescent="0.15">
      <c r="A55" s="152"/>
      <c r="B55" s="485" t="s">
        <v>129</v>
      </c>
      <c r="C55" s="485"/>
      <c r="D55" s="485"/>
      <c r="E55" s="486"/>
      <c r="F55" s="151">
        <f>F52+F53+F54</f>
        <v>244096</v>
      </c>
      <c r="G55" s="151">
        <f>G52+G53+G54</f>
        <v>1271852</v>
      </c>
      <c r="H55" s="151">
        <f>H52+H53+H54</f>
        <v>1489041</v>
      </c>
      <c r="I55" s="487" t="s">
        <v>154</v>
      </c>
      <c r="J55" s="488"/>
      <c r="K55" s="150"/>
      <c r="L55" s="149"/>
    </row>
    <row r="56" spans="1:12" ht="14.45" customHeight="1" x14ac:dyDescent="0.15">
      <c r="H56" s="479"/>
      <c r="I56" s="480"/>
      <c r="K56" s="148"/>
      <c r="L56" s="148"/>
    </row>
    <row r="57" spans="1:12" ht="14.25" x14ac:dyDescent="0.15">
      <c r="E57" s="481"/>
      <c r="F57" s="481"/>
      <c r="G57" s="379"/>
      <c r="H57" s="379"/>
      <c r="I57" s="379"/>
      <c r="J57" s="147"/>
    </row>
    <row r="58" spans="1:12" x14ac:dyDescent="0.15">
      <c r="E58" s="380"/>
      <c r="F58" s="380"/>
      <c r="G58" s="380"/>
      <c r="H58" s="381"/>
      <c r="I58" s="382"/>
      <c r="J58" s="381"/>
      <c r="K58" s="382"/>
    </row>
    <row r="59" spans="1:12" ht="14.25" x14ac:dyDescent="0.15">
      <c r="E59" s="379"/>
      <c r="F59" s="383"/>
      <c r="G59" s="383"/>
      <c r="H59" s="384"/>
      <c r="I59" s="379"/>
    </row>
    <row r="60" spans="1:12" ht="14.25" x14ac:dyDescent="0.15">
      <c r="E60" s="379"/>
      <c r="F60" s="383"/>
      <c r="G60" s="383"/>
      <c r="H60" s="384"/>
      <c r="I60" s="379"/>
    </row>
    <row r="61" spans="1:12" ht="14.25" x14ac:dyDescent="0.15">
      <c r="E61" s="385"/>
      <c r="F61" s="379"/>
      <c r="G61" s="379"/>
      <c r="H61" s="379"/>
      <c r="I61" s="379"/>
    </row>
    <row r="62" spans="1:12" ht="14.25" x14ac:dyDescent="0.15">
      <c r="E62" s="482"/>
      <c r="F62" s="482"/>
      <c r="G62" s="379"/>
      <c r="H62" s="379"/>
      <c r="I62" s="379"/>
    </row>
    <row r="63" spans="1:12" x14ac:dyDescent="0.15">
      <c r="E63" s="384"/>
      <c r="F63" s="384"/>
      <c r="G63" s="384"/>
      <c r="H63" s="381"/>
      <c r="I63" s="382"/>
      <c r="J63" s="381"/>
      <c r="K63" s="382"/>
    </row>
    <row r="64" spans="1:12" ht="14.25" x14ac:dyDescent="0.15">
      <c r="E64" s="379"/>
      <c r="F64" s="383"/>
      <c r="G64" s="383"/>
      <c r="H64" s="384"/>
      <c r="I64" s="379"/>
    </row>
  </sheetData>
  <mergeCells count="21">
    <mergeCell ref="B48:E48"/>
    <mergeCell ref="B2:L2"/>
    <mergeCell ref="F3:J4"/>
    <mergeCell ref="G5:J5"/>
    <mergeCell ref="B8:E8"/>
    <mergeCell ref="I8:J8"/>
    <mergeCell ref="K8:L8"/>
    <mergeCell ref="K10:L10"/>
    <mergeCell ref="I14:J14"/>
    <mergeCell ref="B20:E20"/>
    <mergeCell ref="B22:E22"/>
    <mergeCell ref="B23:E23"/>
    <mergeCell ref="H56:I56"/>
    <mergeCell ref="E57:F57"/>
    <mergeCell ref="E62:F62"/>
    <mergeCell ref="B49:E49"/>
    <mergeCell ref="B50:E50"/>
    <mergeCell ref="B51:E51"/>
    <mergeCell ref="B52:E52"/>
    <mergeCell ref="B55:E55"/>
    <mergeCell ref="I55:J55"/>
  </mergeCells>
  <phoneticPr fontId="6"/>
  <pageMargins left="0.51" right="0.37" top="0.56000000000000005" bottom="0.36" header="0.3" footer="0.3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253E8-CB17-4B09-B083-AB13C145CDC7}">
  <sheetPr>
    <pageSetUpPr fitToPage="1"/>
  </sheetPr>
  <dimension ref="A1:K57"/>
  <sheetViews>
    <sheetView zoomScaleNormal="100" workbookViewId="0">
      <selection activeCell="M13" sqref="M13"/>
    </sheetView>
  </sheetViews>
  <sheetFormatPr defaultColWidth="9" defaultRowHeight="13.5" x14ac:dyDescent="0.15"/>
  <cols>
    <col min="1" max="1" width="5.5" style="7" customWidth="1"/>
    <col min="2" max="2" width="6.875" style="7" customWidth="1"/>
    <col min="3" max="3" width="4.875" style="7" customWidth="1"/>
    <col min="4" max="4" width="6.875" style="7" customWidth="1"/>
    <col min="5" max="5" width="12.125" style="7" customWidth="1"/>
    <col min="6" max="9" width="11.125" style="7" customWidth="1"/>
    <col min="10" max="10" width="15.375" style="7" customWidth="1"/>
    <col min="11" max="16384" width="9" style="7"/>
  </cols>
  <sheetData>
    <row r="1" spans="1:10" ht="28.5" customHeight="1" x14ac:dyDescent="0.15">
      <c r="B1" s="503" t="s">
        <v>250</v>
      </c>
      <c r="C1" s="503"/>
      <c r="D1" s="503"/>
      <c r="E1" s="503"/>
      <c r="F1" s="503"/>
      <c r="G1" s="503"/>
      <c r="H1" s="503"/>
      <c r="I1" s="503"/>
      <c r="J1" s="251" t="s">
        <v>356</v>
      </c>
    </row>
    <row r="2" spans="1:10" ht="14.25" thickBot="1" x14ac:dyDescent="0.2">
      <c r="A2" s="7" t="s">
        <v>7</v>
      </c>
      <c r="J2" s="251">
        <v>45355</v>
      </c>
    </row>
    <row r="3" spans="1:10" x14ac:dyDescent="0.15">
      <c r="B3" s="504" t="s">
        <v>8</v>
      </c>
      <c r="C3" s="505"/>
      <c r="D3" s="510" t="s">
        <v>9</v>
      </c>
      <c r="E3" s="252" t="s">
        <v>10</v>
      </c>
      <c r="F3" s="513" t="s">
        <v>11</v>
      </c>
      <c r="G3" s="513"/>
      <c r="H3" s="513"/>
      <c r="I3" s="513"/>
      <c r="J3" s="514"/>
    </row>
    <row r="4" spans="1:10" x14ac:dyDescent="0.15">
      <c r="B4" s="506"/>
      <c r="C4" s="507"/>
      <c r="D4" s="511"/>
      <c r="E4" s="253" t="s">
        <v>12</v>
      </c>
      <c r="F4" s="254" t="s">
        <v>13</v>
      </c>
      <c r="G4" s="9" t="s">
        <v>14</v>
      </c>
      <c r="H4" s="9" t="s">
        <v>15</v>
      </c>
      <c r="I4" s="255" t="s">
        <v>16</v>
      </c>
      <c r="J4" s="256" t="s">
        <v>17</v>
      </c>
    </row>
    <row r="5" spans="1:10" x14ac:dyDescent="0.15">
      <c r="B5" s="508"/>
      <c r="C5" s="509"/>
      <c r="D5" s="512"/>
      <c r="E5" s="257">
        <v>14000</v>
      </c>
      <c r="F5" s="258">
        <v>4000</v>
      </c>
      <c r="G5" s="259">
        <v>1000</v>
      </c>
      <c r="H5" s="260">
        <v>6000</v>
      </c>
      <c r="I5" s="110" t="s">
        <v>173</v>
      </c>
      <c r="J5" s="261" t="s">
        <v>18</v>
      </c>
    </row>
    <row r="6" spans="1:10" ht="16.5" customHeight="1" x14ac:dyDescent="0.15">
      <c r="B6" s="262" t="s">
        <v>19</v>
      </c>
      <c r="C6" s="190">
        <v>44</v>
      </c>
      <c r="D6" s="263">
        <v>222</v>
      </c>
      <c r="E6" s="264">
        <f>D6*E5</f>
        <v>3108000</v>
      </c>
      <c r="F6" s="265">
        <f>D6*F5</f>
        <v>888000</v>
      </c>
      <c r="G6" s="266">
        <f>D6*G5</f>
        <v>222000</v>
      </c>
      <c r="H6" s="267">
        <f>D6*H5</f>
        <v>1332000</v>
      </c>
      <c r="I6" s="115" t="s">
        <v>184</v>
      </c>
      <c r="J6" s="268">
        <v>289000</v>
      </c>
    </row>
    <row r="7" spans="1:10" ht="16.5" customHeight="1" x14ac:dyDescent="0.15">
      <c r="B7" s="269" t="s">
        <v>20</v>
      </c>
      <c r="C7" s="270">
        <v>32</v>
      </c>
      <c r="D7" s="271">
        <v>166</v>
      </c>
      <c r="E7" s="264">
        <f>D7*E5</f>
        <v>2324000</v>
      </c>
      <c r="F7" s="265">
        <f>D7*F5</f>
        <v>664000</v>
      </c>
      <c r="G7" s="266">
        <f>D7*G5</f>
        <v>166000</v>
      </c>
      <c r="H7" s="267">
        <f>D7*H5</f>
        <v>996000</v>
      </c>
      <c r="I7" s="272" t="s">
        <v>183</v>
      </c>
      <c r="J7" s="354"/>
    </row>
    <row r="8" spans="1:10" ht="16.5" customHeight="1" x14ac:dyDescent="0.15">
      <c r="B8" s="262" t="s">
        <v>21</v>
      </c>
      <c r="C8" s="190">
        <v>26</v>
      </c>
      <c r="D8" s="263">
        <v>129</v>
      </c>
      <c r="E8" s="264">
        <f>D8*E5</f>
        <v>1806000</v>
      </c>
      <c r="F8" s="265">
        <f>D8*F5</f>
        <v>516000</v>
      </c>
      <c r="G8" s="266">
        <f>D8*G5</f>
        <v>129000</v>
      </c>
      <c r="H8" s="267">
        <f>D8*H5</f>
        <v>774000</v>
      </c>
      <c r="I8" s="350"/>
      <c r="J8" s="273"/>
    </row>
    <row r="9" spans="1:10" ht="16.5" customHeight="1" x14ac:dyDescent="0.15">
      <c r="B9" s="262" t="s">
        <v>22</v>
      </c>
      <c r="C9" s="190">
        <v>11</v>
      </c>
      <c r="D9" s="263">
        <v>55</v>
      </c>
      <c r="E9" s="264">
        <f>D9*E5</f>
        <v>770000</v>
      </c>
      <c r="F9" s="265">
        <f>D9*F5</f>
        <v>220000</v>
      </c>
      <c r="G9" s="266">
        <f>D9*G5</f>
        <v>55000</v>
      </c>
      <c r="H9" s="267">
        <f>D9*H5</f>
        <v>330000</v>
      </c>
      <c r="I9" s="275"/>
      <c r="J9" s="353"/>
    </row>
    <row r="10" spans="1:10" ht="16.5" customHeight="1" x14ac:dyDescent="0.15">
      <c r="B10" s="262" t="s">
        <v>23</v>
      </c>
      <c r="C10" s="190"/>
      <c r="D10" s="276">
        <v>6</v>
      </c>
      <c r="E10" s="277">
        <v>0</v>
      </c>
      <c r="F10" s="265">
        <f>D10*F5</f>
        <v>24000</v>
      </c>
      <c r="G10" s="266">
        <f>D10*G5</f>
        <v>6000</v>
      </c>
      <c r="H10" s="267">
        <f>D10*H5</f>
        <v>36000</v>
      </c>
      <c r="I10" s="275"/>
      <c r="J10" s="355"/>
    </row>
    <row r="11" spans="1:10" ht="16.5" customHeight="1" thickBot="1" x14ac:dyDescent="0.2">
      <c r="B11" s="278" t="s">
        <v>24</v>
      </c>
      <c r="C11" s="279">
        <f>C6+C7+C8+C9+C10</f>
        <v>113</v>
      </c>
      <c r="D11" s="280">
        <f>D6+D7+D8+D9+D10</f>
        <v>578</v>
      </c>
      <c r="E11" s="281">
        <f>SUM(E6:E10)</f>
        <v>8008000</v>
      </c>
      <c r="F11" s="282">
        <f>SUM(F6:F10)</f>
        <v>2312000</v>
      </c>
      <c r="G11" s="283">
        <f>SUM(G6:G10)</f>
        <v>578000</v>
      </c>
      <c r="H11" s="284">
        <f>SUM(H6:H10)</f>
        <v>3468000</v>
      </c>
      <c r="I11" s="284">
        <v>103300</v>
      </c>
      <c r="J11" s="285">
        <v>289000</v>
      </c>
    </row>
    <row r="12" spans="1:10" ht="16.5" customHeight="1" thickBot="1" x14ac:dyDescent="0.2">
      <c r="B12" s="515" t="s">
        <v>25</v>
      </c>
      <c r="C12" s="516"/>
      <c r="D12" s="517"/>
      <c r="E12" s="286">
        <f>E11</f>
        <v>8008000</v>
      </c>
      <c r="F12" s="515" t="s">
        <v>26</v>
      </c>
      <c r="G12" s="516"/>
      <c r="H12" s="287">
        <f>F11+G11+H11+I11+J11</f>
        <v>6750300</v>
      </c>
      <c r="I12" s="288"/>
      <c r="J12" s="289">
        <f>E12-H12</f>
        <v>1257700</v>
      </c>
    </row>
    <row r="13" spans="1:10" ht="16.5" customHeight="1" x14ac:dyDescent="0.15">
      <c r="B13" s="290"/>
      <c r="C13" s="290"/>
      <c r="D13" s="290"/>
      <c r="E13" s="291"/>
      <c r="F13" s="290"/>
      <c r="G13" s="290"/>
      <c r="H13" s="290"/>
      <c r="I13" s="291"/>
      <c r="J13" s="291"/>
    </row>
    <row r="14" spans="1:10" x14ac:dyDescent="0.15">
      <c r="B14" s="291" t="s">
        <v>9</v>
      </c>
      <c r="C14" s="291" t="s">
        <v>27</v>
      </c>
      <c r="D14" s="291"/>
      <c r="E14" s="292" t="s">
        <v>28</v>
      </c>
      <c r="F14" s="291"/>
      <c r="G14" s="293" t="s">
        <v>29</v>
      </c>
      <c r="H14" s="292" t="s">
        <v>30</v>
      </c>
      <c r="I14" s="292"/>
      <c r="J14" s="292"/>
    </row>
    <row r="15" spans="1:10" x14ac:dyDescent="0.15">
      <c r="B15" s="291"/>
      <c r="C15" s="291" t="s">
        <v>31</v>
      </c>
      <c r="D15" s="291"/>
      <c r="E15" s="292" t="s">
        <v>28</v>
      </c>
      <c r="F15" s="291"/>
      <c r="G15" s="291" t="s">
        <v>32</v>
      </c>
      <c r="H15" s="292" t="s">
        <v>180</v>
      </c>
      <c r="I15" s="292"/>
    </row>
    <row r="16" spans="1:10" x14ac:dyDescent="0.15">
      <c r="B16" s="291"/>
      <c r="C16" s="291" t="s">
        <v>33</v>
      </c>
      <c r="D16" s="291"/>
      <c r="E16" s="292" t="s">
        <v>252</v>
      </c>
      <c r="F16" s="291"/>
      <c r="G16" s="7" t="s">
        <v>130</v>
      </c>
      <c r="H16" s="292" t="s">
        <v>255</v>
      </c>
      <c r="I16" s="292"/>
      <c r="J16" s="292"/>
    </row>
    <row r="17" spans="1:10" x14ac:dyDescent="0.15">
      <c r="B17" s="291"/>
      <c r="C17" s="291" t="s">
        <v>34</v>
      </c>
      <c r="D17" s="291"/>
      <c r="E17" s="292" t="s">
        <v>179</v>
      </c>
      <c r="F17" s="291"/>
      <c r="G17" s="7" t="s">
        <v>131</v>
      </c>
      <c r="H17" s="292" t="s">
        <v>30</v>
      </c>
      <c r="I17" s="291"/>
      <c r="J17" s="292"/>
    </row>
    <row r="18" spans="1:10" x14ac:dyDescent="0.15">
      <c r="B18" s="291"/>
      <c r="C18" s="291"/>
      <c r="D18" s="291"/>
      <c r="E18" s="292"/>
      <c r="F18" s="291"/>
      <c r="G18" s="7" t="s">
        <v>132</v>
      </c>
      <c r="H18" s="292" t="s">
        <v>256</v>
      </c>
      <c r="I18" s="291"/>
      <c r="J18" s="292"/>
    </row>
    <row r="19" spans="1:10" x14ac:dyDescent="0.15">
      <c r="B19" s="291"/>
      <c r="C19" s="291"/>
      <c r="D19" s="291"/>
      <c r="E19" s="292"/>
      <c r="F19" s="291"/>
      <c r="G19" s="291" t="s">
        <v>22</v>
      </c>
      <c r="H19" s="374" t="s">
        <v>254</v>
      </c>
      <c r="I19" s="291"/>
      <c r="J19" s="292"/>
    </row>
    <row r="20" spans="1:10" x14ac:dyDescent="0.15">
      <c r="B20" s="291"/>
      <c r="C20" s="294" t="s">
        <v>23</v>
      </c>
      <c r="D20" s="294"/>
      <c r="E20" s="209" t="s">
        <v>35</v>
      </c>
      <c r="F20" s="294"/>
      <c r="G20" s="294" t="s">
        <v>48</v>
      </c>
      <c r="H20" s="209" t="s">
        <v>35</v>
      </c>
      <c r="I20" s="209"/>
      <c r="J20" s="291"/>
    </row>
    <row r="21" spans="1:10" x14ac:dyDescent="0.15">
      <c r="B21" s="291"/>
      <c r="C21" s="295" t="s">
        <v>36</v>
      </c>
      <c r="D21" s="357" t="s">
        <v>253</v>
      </c>
      <c r="E21" s="296"/>
      <c r="F21" s="296"/>
      <c r="G21" s="357" t="s">
        <v>257</v>
      </c>
      <c r="I21" s="357" t="s">
        <v>258</v>
      </c>
      <c r="J21" s="291"/>
    </row>
    <row r="22" spans="1:10" ht="12.75" customHeight="1" x14ac:dyDescent="0.15">
      <c r="B22" s="291"/>
      <c r="C22" s="291"/>
      <c r="D22" s="291"/>
      <c r="E22" s="297"/>
      <c r="F22" s="291"/>
      <c r="G22" s="298"/>
      <c r="H22" s="290"/>
      <c r="I22" s="290"/>
      <c r="J22" s="298"/>
    </row>
    <row r="23" spans="1:10" x14ac:dyDescent="0.15">
      <c r="A23" s="7" t="s">
        <v>37</v>
      </c>
      <c r="B23" s="291"/>
      <c r="C23" s="291"/>
      <c r="D23" s="518" t="s">
        <v>259</v>
      </c>
      <c r="E23" s="519"/>
      <c r="F23" s="519"/>
      <c r="G23" s="519"/>
      <c r="H23" s="291"/>
      <c r="I23" s="299"/>
      <c r="J23" s="291"/>
    </row>
    <row r="24" spans="1:10" x14ac:dyDescent="0.15">
      <c r="B24" s="291"/>
      <c r="C24" s="291"/>
      <c r="D24" s="518" t="s">
        <v>260</v>
      </c>
      <c r="E24" s="519"/>
      <c r="F24" s="519"/>
      <c r="G24" s="519"/>
      <c r="H24" s="291"/>
      <c r="I24" s="291"/>
      <c r="J24" s="291"/>
    </row>
    <row r="25" spans="1:10" x14ac:dyDescent="0.15">
      <c r="B25" s="291"/>
      <c r="C25" s="291"/>
      <c r="D25" s="519" t="s">
        <v>170</v>
      </c>
      <c r="E25" s="519"/>
      <c r="F25" s="519"/>
      <c r="G25" s="519"/>
      <c r="H25" s="117"/>
      <c r="J25" s="291"/>
    </row>
    <row r="26" spans="1:10" ht="14.25" thickBot="1" x14ac:dyDescent="0.2">
      <c r="B26" s="291"/>
      <c r="C26" s="291"/>
      <c r="D26" s="519" t="s">
        <v>171</v>
      </c>
      <c r="E26" s="519"/>
      <c r="F26" s="519"/>
      <c r="G26" s="519"/>
      <c r="H26" s="117" t="s">
        <v>49</v>
      </c>
      <c r="J26" s="291"/>
    </row>
    <row r="27" spans="1:10" x14ac:dyDescent="0.15">
      <c r="B27" s="504" t="s">
        <v>8</v>
      </c>
      <c r="C27" s="505"/>
      <c r="D27" s="510" t="s">
        <v>9</v>
      </c>
      <c r="E27" s="300" t="s">
        <v>10</v>
      </c>
      <c r="F27" s="520" t="s">
        <v>11</v>
      </c>
      <c r="G27" s="521"/>
      <c r="H27" s="521"/>
      <c r="I27" s="521"/>
      <c r="J27" s="522"/>
    </row>
    <row r="28" spans="1:10" x14ac:dyDescent="0.15">
      <c r="B28" s="506"/>
      <c r="C28" s="507"/>
      <c r="D28" s="511"/>
      <c r="E28" s="253" t="s">
        <v>12</v>
      </c>
      <c r="F28" s="255" t="s">
        <v>13</v>
      </c>
      <c r="G28" s="9" t="s">
        <v>14</v>
      </c>
      <c r="H28" s="9" t="s">
        <v>15</v>
      </c>
      <c r="I28" s="9" t="s">
        <v>16</v>
      </c>
      <c r="J28" s="256" t="s">
        <v>50</v>
      </c>
    </row>
    <row r="29" spans="1:10" x14ac:dyDescent="0.15">
      <c r="B29" s="508"/>
      <c r="C29" s="509"/>
      <c r="D29" s="512"/>
      <c r="E29" s="301"/>
      <c r="F29" s="302">
        <v>4000</v>
      </c>
      <c r="G29" s="259">
        <v>1000</v>
      </c>
      <c r="H29" s="303">
        <v>6000</v>
      </c>
      <c r="I29" s="110" t="s">
        <v>174</v>
      </c>
      <c r="J29" s="304" t="s">
        <v>175</v>
      </c>
    </row>
    <row r="30" spans="1:10" ht="16.5" customHeight="1" x14ac:dyDescent="0.15">
      <c r="B30" s="305" t="s">
        <v>19</v>
      </c>
      <c r="C30" s="306">
        <v>44</v>
      </c>
      <c r="D30" s="307">
        <v>43</v>
      </c>
      <c r="E30" s="264">
        <v>660000</v>
      </c>
      <c r="F30" s="308">
        <f>D30*F29</f>
        <v>172000</v>
      </c>
      <c r="G30" s="308">
        <f>D30*G29</f>
        <v>43000</v>
      </c>
      <c r="H30" s="308">
        <f>D30*H29</f>
        <v>258000</v>
      </c>
      <c r="I30" s="115" t="s">
        <v>182</v>
      </c>
      <c r="J30" s="309">
        <v>54500</v>
      </c>
    </row>
    <row r="31" spans="1:10" ht="15.75" customHeight="1" x14ac:dyDescent="0.15">
      <c r="B31" s="262" t="s">
        <v>20</v>
      </c>
      <c r="C31" s="255">
        <v>32</v>
      </c>
      <c r="D31" s="263">
        <v>31</v>
      </c>
      <c r="E31" s="264">
        <v>448000</v>
      </c>
      <c r="F31" s="308">
        <f>D31*F29</f>
        <v>124000</v>
      </c>
      <c r="G31" s="308">
        <f>D31*G29</f>
        <v>31000</v>
      </c>
      <c r="H31" s="308">
        <f>D31*H29</f>
        <v>186000</v>
      </c>
      <c r="I31" s="272" t="s">
        <v>181</v>
      </c>
      <c r="J31" s="310"/>
    </row>
    <row r="32" spans="1:10" ht="16.5" customHeight="1" x14ac:dyDescent="0.15">
      <c r="B32" s="262" t="s">
        <v>21</v>
      </c>
      <c r="C32" s="255">
        <v>26</v>
      </c>
      <c r="D32" s="263">
        <v>25</v>
      </c>
      <c r="E32" s="264">
        <v>338000</v>
      </c>
      <c r="F32" s="266">
        <f>D32*F29</f>
        <v>100000</v>
      </c>
      <c r="G32" s="266">
        <f>D32*G29</f>
        <v>25000</v>
      </c>
      <c r="H32" s="266">
        <f>D32*H29</f>
        <v>150000</v>
      </c>
      <c r="I32" s="274"/>
      <c r="J32" s="310"/>
    </row>
    <row r="33" spans="1:11" ht="16.5" customHeight="1" x14ac:dyDescent="0.15">
      <c r="B33" s="269" t="s">
        <v>144</v>
      </c>
      <c r="C33" s="311">
        <v>11</v>
      </c>
      <c r="D33" s="271">
        <v>10</v>
      </c>
      <c r="E33" s="312">
        <v>110000</v>
      </c>
      <c r="F33" s="266">
        <f>D33*F29</f>
        <v>40000</v>
      </c>
      <c r="G33" s="313">
        <f>D33*G29</f>
        <v>10000</v>
      </c>
      <c r="H33" s="313">
        <f>D33*H29</f>
        <v>60000</v>
      </c>
      <c r="I33" s="275"/>
      <c r="J33" s="310" t="s">
        <v>51</v>
      </c>
    </row>
    <row r="34" spans="1:11" ht="16.5" customHeight="1" thickBot="1" x14ac:dyDescent="0.2">
      <c r="B34" s="314" t="s">
        <v>24</v>
      </c>
      <c r="C34" s="315">
        <f t="shared" ref="C34:H34" si="0">SUM(C30:C33)</f>
        <v>113</v>
      </c>
      <c r="D34" s="316">
        <f t="shared" si="0"/>
        <v>109</v>
      </c>
      <c r="E34" s="317">
        <f t="shared" si="0"/>
        <v>1556000</v>
      </c>
      <c r="F34" s="318">
        <f t="shared" si="0"/>
        <v>436000</v>
      </c>
      <c r="G34" s="318">
        <f t="shared" si="0"/>
        <v>109000</v>
      </c>
      <c r="H34" s="319">
        <f t="shared" si="0"/>
        <v>654000</v>
      </c>
      <c r="I34" s="320">
        <v>41760</v>
      </c>
      <c r="J34" s="310">
        <v>100000</v>
      </c>
    </row>
    <row r="35" spans="1:11" ht="16.5" customHeight="1" thickBot="1" x14ac:dyDescent="0.2">
      <c r="B35" s="524" t="s">
        <v>25</v>
      </c>
      <c r="C35" s="525"/>
      <c r="D35" s="526"/>
      <c r="E35" s="10">
        <f>E34</f>
        <v>1556000</v>
      </c>
      <c r="F35" s="524" t="s">
        <v>26</v>
      </c>
      <c r="G35" s="525"/>
      <c r="H35" s="321">
        <f>F34+G34+H34+I34+J30+J34</f>
        <v>1395260</v>
      </c>
      <c r="J35" s="322">
        <f>E35-H35</f>
        <v>160740</v>
      </c>
    </row>
    <row r="36" spans="1:11" ht="21.75" customHeight="1" x14ac:dyDescent="0.15">
      <c r="E36" s="323"/>
      <c r="I36" s="323"/>
    </row>
    <row r="37" spans="1:11" ht="14.25" thickBot="1" x14ac:dyDescent="0.2">
      <c r="A37" s="7" t="s">
        <v>39</v>
      </c>
      <c r="I37" s="187" t="s">
        <v>40</v>
      </c>
    </row>
    <row r="38" spans="1:11" x14ac:dyDescent="0.15">
      <c r="B38" s="527" t="s">
        <v>8</v>
      </c>
      <c r="C38" s="528"/>
      <c r="D38" s="533" t="s">
        <v>9</v>
      </c>
      <c r="E38" s="324" t="s">
        <v>10</v>
      </c>
      <c r="F38" s="536" t="s">
        <v>11</v>
      </c>
      <c r="G38" s="537"/>
      <c r="H38" s="537"/>
      <c r="I38" s="537"/>
      <c r="J38" s="538"/>
    </row>
    <row r="39" spans="1:11" x14ac:dyDescent="0.15">
      <c r="B39" s="529"/>
      <c r="C39" s="530"/>
      <c r="D39" s="534"/>
      <c r="E39" s="325" t="s">
        <v>12</v>
      </c>
      <c r="F39" s="255" t="s">
        <v>13</v>
      </c>
      <c r="G39" s="326" t="s">
        <v>14</v>
      </c>
      <c r="H39" s="326" t="s">
        <v>15</v>
      </c>
      <c r="I39" s="326" t="s">
        <v>16</v>
      </c>
      <c r="J39" s="327" t="s">
        <v>50</v>
      </c>
    </row>
    <row r="40" spans="1:11" x14ac:dyDescent="0.15">
      <c r="B40" s="531"/>
      <c r="C40" s="532"/>
      <c r="D40" s="535"/>
      <c r="E40" s="328">
        <v>0</v>
      </c>
      <c r="F40" s="302">
        <v>4000</v>
      </c>
      <c r="G40" s="329">
        <v>1000</v>
      </c>
      <c r="H40" s="330">
        <v>6000</v>
      </c>
      <c r="I40" s="110" t="s">
        <v>351</v>
      </c>
      <c r="J40" s="331" t="s">
        <v>38</v>
      </c>
    </row>
    <row r="41" spans="1:11" ht="16.5" customHeight="1" x14ac:dyDescent="0.15">
      <c r="B41" s="332" t="s">
        <v>19</v>
      </c>
      <c r="C41" s="375">
        <v>6</v>
      </c>
      <c r="D41" s="333">
        <v>5</v>
      </c>
      <c r="E41" s="334"/>
      <c r="F41" s="335">
        <f>D41*F40</f>
        <v>20000</v>
      </c>
      <c r="G41" s="335">
        <f>D41*G40</f>
        <v>5000</v>
      </c>
      <c r="H41" s="335">
        <f>D41*H40</f>
        <v>30000</v>
      </c>
      <c r="I41" s="115" t="s">
        <v>182</v>
      </c>
      <c r="J41" s="336">
        <v>26000</v>
      </c>
    </row>
    <row r="42" spans="1:11" ht="16.5" customHeight="1" x14ac:dyDescent="0.15">
      <c r="B42" s="337" t="s">
        <v>20</v>
      </c>
      <c r="C42" s="375">
        <v>5</v>
      </c>
      <c r="D42" s="333">
        <v>4</v>
      </c>
      <c r="E42" s="338"/>
      <c r="F42" s="335">
        <f>D42*F40</f>
        <v>16000</v>
      </c>
      <c r="G42" s="335">
        <f>D42*G40</f>
        <v>4000</v>
      </c>
      <c r="H42" s="335">
        <f>D42*H40</f>
        <v>24000</v>
      </c>
      <c r="I42" s="272" t="s">
        <v>181</v>
      </c>
      <c r="J42" s="310" t="s">
        <v>51</v>
      </c>
    </row>
    <row r="43" spans="1:11" ht="16.5" customHeight="1" x14ac:dyDescent="0.15">
      <c r="B43" s="337" t="s">
        <v>21</v>
      </c>
      <c r="C43" s="375">
        <v>4</v>
      </c>
      <c r="D43" s="333">
        <v>3</v>
      </c>
      <c r="E43" s="338"/>
      <c r="F43" s="335">
        <f>D43*F40</f>
        <v>12000</v>
      </c>
      <c r="G43" s="335">
        <f>D43*G40</f>
        <v>3000</v>
      </c>
      <c r="H43" s="335">
        <f>D43*H40</f>
        <v>18000</v>
      </c>
      <c r="I43" s="275"/>
      <c r="J43" s="340">
        <v>40000</v>
      </c>
    </row>
    <row r="44" spans="1:11" ht="16.5" customHeight="1" x14ac:dyDescent="0.15">
      <c r="B44" s="351" t="s">
        <v>144</v>
      </c>
      <c r="C44" s="375">
        <v>2</v>
      </c>
      <c r="D44" s="333">
        <v>1</v>
      </c>
      <c r="E44" s="339"/>
      <c r="F44" s="335">
        <f>D44*F40</f>
        <v>4000</v>
      </c>
      <c r="G44" s="335">
        <v>1000</v>
      </c>
      <c r="H44" s="335">
        <v>6000</v>
      </c>
      <c r="I44" s="275"/>
      <c r="J44" s="358"/>
    </row>
    <row r="45" spans="1:11" ht="16.5" customHeight="1" thickBot="1" x14ac:dyDescent="0.2">
      <c r="B45" s="314" t="s">
        <v>24</v>
      </c>
      <c r="C45" s="376">
        <v>15</v>
      </c>
      <c r="D45" s="8">
        <v>11</v>
      </c>
      <c r="E45" s="341"/>
      <c r="F45" s="318">
        <f t="shared" ref="F45:H45" si="1">SUM(F41:F44)</f>
        <v>52000</v>
      </c>
      <c r="G45" s="318">
        <f t="shared" si="1"/>
        <v>13000</v>
      </c>
      <c r="H45" s="319">
        <f t="shared" si="1"/>
        <v>78000</v>
      </c>
      <c r="I45" s="275">
        <v>40880</v>
      </c>
      <c r="J45" s="342">
        <v>66000</v>
      </c>
      <c r="K45" s="10"/>
    </row>
    <row r="46" spans="1:11" ht="16.5" customHeight="1" thickBot="1" x14ac:dyDescent="0.2">
      <c r="B46" s="524" t="s">
        <v>25</v>
      </c>
      <c r="C46" s="525"/>
      <c r="D46" s="526"/>
      <c r="E46" s="343">
        <v>0</v>
      </c>
      <c r="F46" s="524" t="s">
        <v>26</v>
      </c>
      <c r="G46" s="525"/>
      <c r="H46" s="344">
        <f>F45+G45+H45+I45+J41+J43</f>
        <v>249880</v>
      </c>
      <c r="I46" s="345"/>
      <c r="J46" s="322">
        <f>E46-H46</f>
        <v>-249880</v>
      </c>
    </row>
    <row r="48" spans="1:11" x14ac:dyDescent="0.15">
      <c r="B48" s="148" t="s">
        <v>52</v>
      </c>
    </row>
    <row r="49" spans="1:10" x14ac:dyDescent="0.15">
      <c r="B49" s="148"/>
    </row>
    <row r="50" spans="1:10" x14ac:dyDescent="0.15">
      <c r="A50" s="523"/>
      <c r="B50" s="523"/>
      <c r="H50" s="346"/>
      <c r="I50" s="346"/>
    </row>
    <row r="51" spans="1:10" x14ac:dyDescent="0.15">
      <c r="A51" s="7" t="s">
        <v>41</v>
      </c>
      <c r="B51" s="148"/>
      <c r="D51" s="148"/>
      <c r="E51" s="10"/>
      <c r="F51" s="148"/>
      <c r="G51" s="148"/>
      <c r="H51" s="347"/>
      <c r="J51" s="187"/>
    </row>
    <row r="52" spans="1:10" x14ac:dyDescent="0.15">
      <c r="B52" s="148" t="s">
        <v>42</v>
      </c>
      <c r="F52" s="148"/>
      <c r="G52" s="148"/>
      <c r="H52" s="347"/>
      <c r="I52" s="187"/>
      <c r="J52" s="6"/>
    </row>
    <row r="53" spans="1:10" x14ac:dyDescent="0.15">
      <c r="B53" s="148" t="s">
        <v>141</v>
      </c>
      <c r="D53" s="348" t="s">
        <v>43</v>
      </c>
      <c r="E53" s="187" t="s">
        <v>271</v>
      </c>
      <c r="F53" s="6">
        <v>560000</v>
      </c>
      <c r="G53" s="187" t="s">
        <v>251</v>
      </c>
      <c r="H53" s="6">
        <v>594000</v>
      </c>
      <c r="I53" s="187" t="s">
        <v>272</v>
      </c>
      <c r="J53" s="6">
        <v>800000</v>
      </c>
    </row>
    <row r="54" spans="1:10" x14ac:dyDescent="0.15">
      <c r="B54" s="148"/>
      <c r="D54" s="148"/>
      <c r="E54" s="187" t="s">
        <v>44</v>
      </c>
      <c r="F54" s="6"/>
      <c r="G54" s="187" t="s">
        <v>44</v>
      </c>
      <c r="H54" s="6">
        <v>0</v>
      </c>
      <c r="I54" s="187" t="s">
        <v>44</v>
      </c>
      <c r="J54" s="6">
        <v>100000</v>
      </c>
    </row>
    <row r="55" spans="1:10" x14ac:dyDescent="0.15">
      <c r="D55" s="148"/>
      <c r="E55" s="187" t="s">
        <v>45</v>
      </c>
      <c r="F55" s="6">
        <v>412000</v>
      </c>
      <c r="G55" s="187" t="s">
        <v>45</v>
      </c>
      <c r="H55" s="6">
        <v>458000</v>
      </c>
      <c r="I55" s="187" t="s">
        <v>45</v>
      </c>
      <c r="J55" s="6">
        <v>500000</v>
      </c>
    </row>
    <row r="56" spans="1:10" x14ac:dyDescent="0.15">
      <c r="E56" s="187" t="s">
        <v>172</v>
      </c>
      <c r="F56" s="6">
        <v>98000</v>
      </c>
      <c r="G56" s="187" t="s">
        <v>172</v>
      </c>
      <c r="H56" s="6">
        <v>136000</v>
      </c>
      <c r="I56" s="187" t="s">
        <v>172</v>
      </c>
      <c r="J56" s="6">
        <v>150000</v>
      </c>
    </row>
    <row r="57" spans="1:10" x14ac:dyDescent="0.15">
      <c r="E57" s="187"/>
      <c r="F57" s="349"/>
    </row>
  </sheetData>
  <mergeCells count="21">
    <mergeCell ref="A50:B50"/>
    <mergeCell ref="B35:D35"/>
    <mergeCell ref="F35:G35"/>
    <mergeCell ref="B38:C40"/>
    <mergeCell ref="D38:D40"/>
    <mergeCell ref="F38:J38"/>
    <mergeCell ref="B46:D46"/>
    <mergeCell ref="F46:G46"/>
    <mergeCell ref="D23:G23"/>
    <mergeCell ref="D24:G24"/>
    <mergeCell ref="D25:G25"/>
    <mergeCell ref="D26:G26"/>
    <mergeCell ref="B27:C29"/>
    <mergeCell ref="D27:D29"/>
    <mergeCell ref="F27:J27"/>
    <mergeCell ref="B1:I1"/>
    <mergeCell ref="B3:C5"/>
    <mergeCell ref="D3:D5"/>
    <mergeCell ref="F3:J3"/>
    <mergeCell ref="B12:D12"/>
    <mergeCell ref="F12:G12"/>
  </mergeCells>
  <phoneticPr fontId="6"/>
  <pageMargins left="0.51" right="0.21" top="1" bottom="0.25" header="0.51200000000000001" footer="0.28000000000000003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A97CA-6161-41D2-9DA9-F49E3D52B17B}">
  <dimension ref="A1:U64"/>
  <sheetViews>
    <sheetView topLeftCell="A28" zoomScaleNormal="100" workbookViewId="0">
      <selection activeCell="K2" sqref="K2"/>
    </sheetView>
  </sheetViews>
  <sheetFormatPr defaultColWidth="8.75" defaultRowHeight="13.5" x14ac:dyDescent="0.15"/>
  <cols>
    <col min="1" max="1" width="8.5" style="7" customWidth="1"/>
    <col min="2" max="2" width="5.375" style="7" customWidth="1"/>
    <col min="3" max="3" width="7.625" style="7" customWidth="1"/>
    <col min="4" max="4" width="9" style="7" customWidth="1"/>
    <col min="5" max="5" width="7.25" style="7" customWidth="1"/>
    <col min="6" max="6" width="13.25" style="7" customWidth="1"/>
    <col min="7" max="7" width="11.625" style="7" customWidth="1"/>
    <col min="8" max="8" width="5" style="7" customWidth="1"/>
    <col min="9" max="9" width="9" style="7" customWidth="1"/>
    <col min="10" max="10" width="8.75" style="7"/>
    <col min="11" max="11" width="8.875" style="7" customWidth="1"/>
    <col min="12" max="12" width="8.75" style="7"/>
    <col min="13" max="13" width="9" style="7" customWidth="1"/>
    <col min="14" max="16384" width="8.75" style="7"/>
  </cols>
  <sheetData>
    <row r="1" spans="1:12" x14ac:dyDescent="0.15">
      <c r="K1" s="352" t="s">
        <v>355</v>
      </c>
    </row>
    <row r="2" spans="1:12" ht="26.25" customHeight="1" x14ac:dyDescent="0.15">
      <c r="I2" s="387" t="s">
        <v>340</v>
      </c>
      <c r="K2" s="387"/>
      <c r="L2" s="388"/>
    </row>
    <row r="3" spans="1:12" ht="27.75" customHeight="1" x14ac:dyDescent="0.15">
      <c r="A3" s="389"/>
    </row>
    <row r="4" spans="1:12" ht="25.5" customHeight="1" x14ac:dyDescent="0.15">
      <c r="G4" s="480" t="s">
        <v>292</v>
      </c>
      <c r="H4" s="480"/>
      <c r="I4" s="480"/>
      <c r="J4" s="480"/>
      <c r="K4" s="480"/>
      <c r="L4" s="390"/>
    </row>
    <row r="5" spans="1:12" ht="13.5" customHeight="1" x14ac:dyDescent="0.15">
      <c r="A5" s="391" t="s">
        <v>293</v>
      </c>
      <c r="H5" s="249" t="s">
        <v>294</v>
      </c>
      <c r="J5" s="249"/>
    </row>
    <row r="6" spans="1:12" ht="13.5" customHeight="1" x14ac:dyDescent="0.15">
      <c r="A6" s="148"/>
    </row>
    <row r="7" spans="1:12" ht="13.5" customHeight="1" thickBot="1" x14ac:dyDescent="0.2">
      <c r="A7" s="392" t="s">
        <v>295</v>
      </c>
      <c r="B7" s="393">
        <v>777</v>
      </c>
      <c r="C7" s="393"/>
      <c r="D7" s="393" t="s">
        <v>296</v>
      </c>
      <c r="E7" s="392"/>
      <c r="F7" s="392"/>
      <c r="G7" s="7" t="s">
        <v>297</v>
      </c>
    </row>
    <row r="8" spans="1:12" ht="13.5" customHeight="1" x14ac:dyDescent="0.15"/>
    <row r="9" spans="1:12" ht="13.5" customHeight="1" x14ac:dyDescent="0.15">
      <c r="A9" s="503"/>
      <c r="B9" s="542" t="s">
        <v>337</v>
      </c>
      <c r="C9" s="542"/>
      <c r="D9" s="542"/>
      <c r="E9" s="542"/>
      <c r="F9" s="542"/>
      <c r="G9" s="542"/>
      <c r="H9" s="542"/>
      <c r="I9" s="542"/>
      <c r="J9" s="542"/>
      <c r="K9" s="394"/>
    </row>
    <row r="10" spans="1:12" ht="13.5" customHeight="1" x14ac:dyDescent="0.15">
      <c r="A10" s="503"/>
      <c r="B10" s="542"/>
      <c r="C10" s="542"/>
      <c r="D10" s="542"/>
      <c r="E10" s="542"/>
      <c r="F10" s="542"/>
      <c r="G10" s="542"/>
      <c r="H10" s="542"/>
      <c r="I10" s="542"/>
      <c r="J10" s="542"/>
    </row>
    <row r="11" spans="1:12" ht="13.5" customHeight="1" x14ac:dyDescent="0.15">
      <c r="B11" s="7" t="s">
        <v>341</v>
      </c>
    </row>
    <row r="12" spans="1:12" ht="13.5" customHeight="1" x14ac:dyDescent="0.15"/>
    <row r="13" spans="1:12" ht="13.5" customHeight="1" x14ac:dyDescent="0.15">
      <c r="E13" s="395"/>
      <c r="F13" s="396"/>
      <c r="G13" s="396"/>
      <c r="H13" s="396"/>
      <c r="I13" s="397"/>
    </row>
    <row r="14" spans="1:12" ht="13.5" customHeight="1" x14ac:dyDescent="0.15">
      <c r="A14" s="148" t="s">
        <v>298</v>
      </c>
      <c r="B14" s="398"/>
      <c r="C14" s="399"/>
      <c r="D14" s="399"/>
      <c r="E14" s="539" t="s">
        <v>299</v>
      </c>
      <c r="F14" s="540"/>
      <c r="G14" s="540"/>
      <c r="H14" s="540"/>
      <c r="I14" s="541"/>
    </row>
    <row r="15" spans="1:12" ht="13.5" customHeight="1" x14ac:dyDescent="0.15">
      <c r="E15" s="543" t="s">
        <v>300</v>
      </c>
      <c r="F15" s="544"/>
      <c r="G15" s="544"/>
      <c r="H15" s="544"/>
      <c r="I15" s="545"/>
    </row>
    <row r="16" spans="1:12" ht="13.5" customHeight="1" x14ac:dyDescent="0.15">
      <c r="E16" s="539" t="s">
        <v>301</v>
      </c>
      <c r="F16" s="540"/>
      <c r="G16" s="540"/>
      <c r="H16" s="540"/>
      <c r="I16" s="541"/>
    </row>
    <row r="17" spans="1:12" ht="13.5" customHeight="1" x14ac:dyDescent="0.15">
      <c r="E17" s="400"/>
      <c r="F17" s="401" t="s">
        <v>302</v>
      </c>
      <c r="G17" s="401"/>
      <c r="H17" s="401"/>
      <c r="I17" s="402"/>
    </row>
    <row r="18" spans="1:12" ht="13.5" customHeight="1" x14ac:dyDescent="0.15">
      <c r="D18" s="403" t="s">
        <v>303</v>
      </c>
      <c r="E18" s="403"/>
      <c r="F18" s="403"/>
      <c r="G18" s="403"/>
      <c r="H18" s="403"/>
      <c r="I18" s="403"/>
      <c r="J18" s="403"/>
    </row>
    <row r="19" spans="1:12" ht="13.5" customHeight="1" x14ac:dyDescent="0.15">
      <c r="A19" s="248"/>
    </row>
    <row r="20" spans="1:12" ht="13.5" customHeight="1" x14ac:dyDescent="0.15"/>
    <row r="21" spans="1:12" ht="13.5" customHeight="1" x14ac:dyDescent="0.15">
      <c r="A21" s="148" t="s">
        <v>304</v>
      </c>
      <c r="B21" s="391"/>
      <c r="E21" s="7" t="s">
        <v>339</v>
      </c>
    </row>
    <row r="22" spans="1:12" ht="13.5" customHeight="1" x14ac:dyDescent="0.15">
      <c r="E22" s="7" t="s">
        <v>305</v>
      </c>
    </row>
    <row r="23" spans="1:12" ht="13.5" customHeight="1" x14ac:dyDescent="0.15">
      <c r="A23" s="148" t="s">
        <v>306</v>
      </c>
      <c r="B23" s="391"/>
      <c r="E23" s="404" t="s">
        <v>307</v>
      </c>
      <c r="F23" s="405">
        <f>C64</f>
        <v>113000</v>
      </c>
      <c r="G23" s="406"/>
    </row>
    <row r="24" spans="1:12" ht="13.5" customHeight="1" x14ac:dyDescent="0.15">
      <c r="A24" s="148"/>
      <c r="E24" s="248"/>
    </row>
    <row r="25" spans="1:12" ht="13.5" customHeight="1" x14ac:dyDescent="0.15">
      <c r="A25" s="148" t="s">
        <v>308</v>
      </c>
      <c r="E25" s="248"/>
      <c r="F25" s="248"/>
      <c r="G25" s="248"/>
      <c r="H25" s="248"/>
      <c r="I25" s="386"/>
      <c r="J25" s="386"/>
      <c r="K25" s="386"/>
      <c r="L25" s="386"/>
    </row>
    <row r="26" spans="1:12" ht="13.5" customHeight="1" x14ac:dyDescent="0.15">
      <c r="B26" s="7" t="s">
        <v>309</v>
      </c>
      <c r="C26" s="7" t="s">
        <v>310</v>
      </c>
      <c r="D26" s="7" t="s">
        <v>311</v>
      </c>
      <c r="E26" s="248"/>
      <c r="F26" s="407" t="s">
        <v>312</v>
      </c>
      <c r="G26" s="408">
        <f>J64</f>
        <v>0</v>
      </c>
      <c r="H26" s="7" t="s">
        <v>313</v>
      </c>
    </row>
    <row r="27" spans="1:12" ht="13.5" customHeight="1" x14ac:dyDescent="0.15">
      <c r="A27" s="248"/>
      <c r="B27" s="7" t="s">
        <v>309</v>
      </c>
      <c r="C27" s="7" t="s">
        <v>115</v>
      </c>
      <c r="D27" s="7" t="s">
        <v>116</v>
      </c>
      <c r="E27" s="248"/>
      <c r="F27" s="409" t="s">
        <v>314</v>
      </c>
      <c r="G27" s="405">
        <f>D64</f>
        <v>12000</v>
      </c>
      <c r="H27" s="248"/>
    </row>
    <row r="28" spans="1:12" ht="13.5" customHeight="1" x14ac:dyDescent="0.15">
      <c r="A28" s="248"/>
      <c r="D28" s="7" t="s">
        <v>117</v>
      </c>
      <c r="E28" s="248"/>
      <c r="F28" s="407" t="s">
        <v>315</v>
      </c>
      <c r="G28" s="410">
        <f>F64</f>
        <v>14000</v>
      </c>
      <c r="H28" s="411" t="s">
        <v>316</v>
      </c>
      <c r="J28" s="10">
        <f>E64</f>
        <v>28</v>
      </c>
      <c r="K28" s="10"/>
    </row>
    <row r="29" spans="1:12" ht="13.5" customHeight="1" x14ac:dyDescent="0.15">
      <c r="A29" s="248"/>
      <c r="D29" s="7" t="s">
        <v>119</v>
      </c>
      <c r="E29" s="248"/>
      <c r="F29" s="409" t="s">
        <v>317</v>
      </c>
      <c r="G29" s="405">
        <f>G64</f>
        <v>3000</v>
      </c>
    </row>
    <row r="30" spans="1:12" ht="13.5" customHeight="1" x14ac:dyDescent="0.15">
      <c r="A30" s="248"/>
      <c r="B30" s="7" t="s">
        <v>309</v>
      </c>
      <c r="C30" s="7" t="s">
        <v>12</v>
      </c>
      <c r="D30" s="7" t="s">
        <v>121</v>
      </c>
      <c r="E30" s="248"/>
      <c r="F30" s="409" t="s">
        <v>314</v>
      </c>
      <c r="G30" s="405">
        <f>H64</f>
        <v>77000</v>
      </c>
      <c r="H30" s="7" t="s">
        <v>318</v>
      </c>
    </row>
    <row r="31" spans="1:12" ht="13.5" customHeight="1" x14ac:dyDescent="0.15">
      <c r="A31" s="248"/>
      <c r="D31" s="7" t="s">
        <v>319</v>
      </c>
      <c r="E31" s="248"/>
      <c r="F31" s="407" t="s">
        <v>314</v>
      </c>
      <c r="G31" s="410">
        <f>I64</f>
        <v>14000</v>
      </c>
      <c r="H31" s="403" t="s">
        <v>320</v>
      </c>
      <c r="I31" s="403"/>
      <c r="J31" s="403"/>
    </row>
    <row r="32" spans="1:12" ht="13.5" customHeight="1" x14ac:dyDescent="0.15">
      <c r="E32" s="248"/>
      <c r="F32" s="248"/>
      <c r="G32" s="412"/>
    </row>
    <row r="33" spans="1:11" ht="13.5" customHeight="1" x14ac:dyDescent="0.15">
      <c r="A33" s="248"/>
      <c r="B33" s="7" t="s">
        <v>309</v>
      </c>
      <c r="C33" s="413" t="s">
        <v>321</v>
      </c>
      <c r="D33" s="7" t="s">
        <v>118</v>
      </c>
      <c r="E33" s="248"/>
      <c r="F33" s="407" t="s">
        <v>317</v>
      </c>
      <c r="G33" s="410">
        <f>K64</f>
        <v>1000</v>
      </c>
      <c r="H33" s="411" t="s">
        <v>322</v>
      </c>
    </row>
    <row r="34" spans="1:11" ht="13.5" customHeight="1" x14ac:dyDescent="0.15">
      <c r="D34" s="7" t="s">
        <v>323</v>
      </c>
      <c r="F34" s="409" t="s">
        <v>312</v>
      </c>
      <c r="G34" s="414">
        <f>L64</f>
        <v>-2000</v>
      </c>
      <c r="H34" s="7" t="s">
        <v>338</v>
      </c>
    </row>
    <row r="35" spans="1:11" ht="13.5" customHeight="1" x14ac:dyDescent="0.15">
      <c r="B35" s="7" t="s">
        <v>309</v>
      </c>
      <c r="F35" s="415" t="s">
        <v>312</v>
      </c>
      <c r="G35" s="416">
        <f>M64</f>
        <v>0</v>
      </c>
      <c r="I35" s="411"/>
    </row>
    <row r="36" spans="1:11" ht="13.5" customHeight="1" x14ac:dyDescent="0.15">
      <c r="F36" s="415"/>
      <c r="G36" s="415"/>
    </row>
    <row r="37" spans="1:11" ht="13.5" customHeight="1" x14ac:dyDescent="0.15">
      <c r="B37" s="7" t="s">
        <v>309</v>
      </c>
      <c r="C37" s="7" t="s">
        <v>324</v>
      </c>
      <c r="F37" s="417" t="s">
        <v>312</v>
      </c>
      <c r="G37" s="410">
        <f>N64</f>
        <v>0</v>
      </c>
      <c r="J37" s="411"/>
      <c r="K37" s="418"/>
    </row>
    <row r="38" spans="1:11" ht="13.5" customHeight="1" x14ac:dyDescent="0.15">
      <c r="C38" s="7" t="s">
        <v>325</v>
      </c>
      <c r="F38" s="417"/>
      <c r="G38" s="407"/>
      <c r="J38" s="411"/>
      <c r="K38" s="399"/>
    </row>
    <row r="39" spans="1:11" ht="13.5" customHeight="1" x14ac:dyDescent="0.15">
      <c r="B39" s="7" t="s">
        <v>309</v>
      </c>
      <c r="C39" s="7" t="s">
        <v>326</v>
      </c>
      <c r="F39" s="409" t="s">
        <v>327</v>
      </c>
      <c r="G39" s="419">
        <f>O64</f>
        <v>4000</v>
      </c>
      <c r="J39" s="411"/>
      <c r="K39" s="399"/>
    </row>
    <row r="40" spans="1:11" ht="13.5" customHeight="1" x14ac:dyDescent="0.15">
      <c r="B40" s="7" t="s">
        <v>309</v>
      </c>
      <c r="C40" s="7" t="s">
        <v>328</v>
      </c>
      <c r="F40" s="409" t="s">
        <v>327</v>
      </c>
      <c r="G40" s="419">
        <f>Q64</f>
        <v>0</v>
      </c>
      <c r="J40" s="411"/>
      <c r="K40" s="399"/>
    </row>
    <row r="41" spans="1:11" ht="13.5" customHeight="1" thickBot="1" x14ac:dyDescent="0.2">
      <c r="D41" s="7" t="s">
        <v>329</v>
      </c>
      <c r="F41" s="420" t="s">
        <v>330</v>
      </c>
      <c r="G41" s="421">
        <f>C64</f>
        <v>113000</v>
      </c>
    </row>
    <row r="42" spans="1:11" ht="13.5" customHeight="1" thickTop="1" x14ac:dyDescent="0.15">
      <c r="D42" s="8"/>
      <c r="E42" s="8"/>
      <c r="F42" s="422"/>
      <c r="G42" s="422"/>
    </row>
    <row r="43" spans="1:11" ht="13.5" customHeight="1" x14ac:dyDescent="0.15">
      <c r="D43" s="8"/>
      <c r="E43" s="8"/>
      <c r="F43" s="422"/>
      <c r="G43" s="422"/>
    </row>
    <row r="44" spans="1:11" ht="13.5" customHeight="1" x14ac:dyDescent="0.15">
      <c r="D44" s="8"/>
      <c r="E44" s="8"/>
      <c r="F44" s="422"/>
      <c r="G44" s="422"/>
    </row>
    <row r="45" spans="1:11" ht="13.5" customHeight="1" x14ac:dyDescent="0.15">
      <c r="D45" s="8"/>
      <c r="E45" s="8"/>
      <c r="F45" s="422"/>
      <c r="G45" s="422"/>
    </row>
    <row r="46" spans="1:11" ht="13.5" customHeight="1" x14ac:dyDescent="0.15">
      <c r="I46" s="249"/>
    </row>
    <row r="47" spans="1:11" ht="13.5" customHeight="1" x14ac:dyDescent="0.15">
      <c r="C47" s="7" t="s">
        <v>331</v>
      </c>
      <c r="E47" s="7" t="s">
        <v>332</v>
      </c>
    </row>
    <row r="48" spans="1:11" ht="13.5" customHeight="1" x14ac:dyDescent="0.15">
      <c r="E48" s="7" t="s">
        <v>333</v>
      </c>
    </row>
    <row r="49" spans="1:21" ht="13.5" customHeight="1" x14ac:dyDescent="0.15">
      <c r="E49" s="7" t="s">
        <v>334</v>
      </c>
    </row>
    <row r="50" spans="1:21" ht="13.5" customHeight="1" x14ac:dyDescent="0.15">
      <c r="E50" s="148"/>
      <c r="F50" s="148"/>
      <c r="G50" s="148"/>
      <c r="H50" s="148"/>
      <c r="I50" s="148"/>
      <c r="J50" s="148"/>
      <c r="K50" s="148"/>
    </row>
    <row r="51" spans="1:21" ht="13.5" customHeight="1" x14ac:dyDescent="0.15">
      <c r="E51" s="148" t="s">
        <v>335</v>
      </c>
      <c r="F51" s="148"/>
      <c r="G51" s="148"/>
      <c r="H51" s="148"/>
      <c r="I51" s="148"/>
      <c r="J51" s="148"/>
      <c r="K51" s="148"/>
    </row>
    <row r="52" spans="1:21" ht="13.5" customHeight="1" x14ac:dyDescent="0.15">
      <c r="E52" s="148"/>
      <c r="F52" s="148"/>
      <c r="G52" s="148" t="s">
        <v>336</v>
      </c>
      <c r="H52" s="148"/>
      <c r="I52" s="148"/>
      <c r="J52" s="148"/>
    </row>
    <row r="53" spans="1:21" ht="13.5" customHeight="1" x14ac:dyDescent="0.15">
      <c r="A53" s="423"/>
      <c r="B53" s="424"/>
      <c r="C53" s="425"/>
      <c r="D53" s="425"/>
      <c r="E53" s="425"/>
      <c r="F53" s="425"/>
      <c r="G53" s="425"/>
      <c r="H53" s="425"/>
      <c r="I53" s="425"/>
      <c r="J53" s="425"/>
      <c r="K53" s="425"/>
      <c r="L53" s="426"/>
      <c r="M53" s="427"/>
      <c r="N53" s="428"/>
      <c r="O53" s="428"/>
      <c r="P53" s="428"/>
      <c r="Q53" s="428"/>
      <c r="R53" s="429"/>
      <c r="S53" s="429"/>
      <c r="T53" s="429"/>
      <c r="U53" s="429"/>
    </row>
    <row r="54" spans="1:21" ht="13.5" customHeight="1" x14ac:dyDescent="0.15"/>
    <row r="55" spans="1:21" ht="13.5" customHeight="1" x14ac:dyDescent="0.15"/>
    <row r="56" spans="1:21" ht="13.5" customHeight="1" x14ac:dyDescent="0.15"/>
    <row r="57" spans="1:21" ht="13.5" customHeight="1" x14ac:dyDescent="0.15"/>
    <row r="58" spans="1:21" ht="13.5" customHeight="1" x14ac:dyDescent="0.15"/>
    <row r="59" spans="1:21" ht="13.5" customHeight="1" x14ac:dyDescent="0.15"/>
    <row r="63" spans="1:21" ht="14.25" thickBot="1" x14ac:dyDescent="0.2"/>
    <row r="64" spans="1:21" s="443" customFormat="1" ht="17.25" customHeight="1" thickBot="1" x14ac:dyDescent="0.2">
      <c r="A64" s="430">
        <v>777</v>
      </c>
      <c r="B64" s="431" t="s">
        <v>296</v>
      </c>
      <c r="C64" s="432">
        <f t="shared" ref="C64" si="0">SUM(D64+F64+G64+H64+I64+J64+K64+L64+M64+N64-O64-P64-Q64)</f>
        <v>113000</v>
      </c>
      <c r="D64" s="433">
        <v>12000</v>
      </c>
      <c r="E64" s="434">
        <v>28</v>
      </c>
      <c r="F64" s="435">
        <f>E64*500</f>
        <v>14000</v>
      </c>
      <c r="G64" s="433">
        <v>3000</v>
      </c>
      <c r="H64" s="434">
        <v>77000</v>
      </c>
      <c r="I64" s="436">
        <v>14000</v>
      </c>
      <c r="J64" s="437">
        <v>0</v>
      </c>
      <c r="K64" s="433">
        <v>1000</v>
      </c>
      <c r="L64" s="437">
        <v>-2000</v>
      </c>
      <c r="M64" s="438"/>
      <c r="N64" s="439"/>
      <c r="O64" s="439">
        <v>4000</v>
      </c>
      <c r="P64" s="439">
        <v>2000</v>
      </c>
      <c r="Q64" s="439">
        <v>0</v>
      </c>
      <c r="R64" s="440" t="e">
        <f t="shared" ref="R64" si="1">SUM(S64-C64)</f>
        <v>#N/A</v>
      </c>
      <c r="S64" s="441" t="e">
        <f>VLOOKUP(A64,V:X,2,FALSE)</f>
        <v>#N/A</v>
      </c>
      <c r="T64" s="442" t="e">
        <f>VLOOKUP(A64,V:X,3,FALSE)</f>
        <v>#N/A</v>
      </c>
    </row>
  </sheetData>
  <mergeCells count="6">
    <mergeCell ref="E16:I16"/>
    <mergeCell ref="G4:K4"/>
    <mergeCell ref="A9:A10"/>
    <mergeCell ref="B9:J10"/>
    <mergeCell ref="E14:I14"/>
    <mergeCell ref="E15:I15"/>
  </mergeCells>
  <phoneticPr fontId="6"/>
  <pageMargins left="0.49" right="0.24" top="0.57999999999999996" bottom="0.33" header="0.51200000000000001" footer="0.2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実行委員会資料</vt:lpstr>
      <vt:lpstr>2024年間予定表</vt:lpstr>
      <vt:lpstr>2024年度予算素案</vt:lpstr>
      <vt:lpstr>2024大会運営費予算素案</vt:lpstr>
      <vt:lpstr>請求書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TKasahara</dc:creator>
  <cp:lastModifiedBy>等 福田</cp:lastModifiedBy>
  <cp:lastPrinted>2024-03-04T10:36:23Z</cp:lastPrinted>
  <dcterms:created xsi:type="dcterms:W3CDTF">2014-07-14T08:05:39Z</dcterms:created>
  <dcterms:modified xsi:type="dcterms:W3CDTF">2024-03-04T23:32:26Z</dcterms:modified>
</cp:coreProperties>
</file>