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シニアリーグＨＰ福田専用\議事録\"/>
    </mc:Choice>
  </mc:AlternateContent>
  <bookViews>
    <workbookView xWindow="2040" yWindow="330" windowWidth="20730" windowHeight="11820" firstSheet="4"/>
  </bookViews>
  <sheets>
    <sheet name="議事録" sheetId="57" r:id="rId1"/>
    <sheet name="実行委員会資料" sheetId="2" r:id="rId2"/>
    <sheet name="2020年間予定表" sheetId="51" r:id="rId3"/>
    <sheet name="2019決算書案" sheetId="54" r:id="rId4"/>
    <sheet name="2019年度基金決算案 " sheetId="56" r:id="rId5"/>
    <sheet name="2020年度予算書案" sheetId="53" r:id="rId6"/>
    <sheet name="Sheet1" sheetId="5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56" l="1"/>
  <c r="C16" i="56"/>
  <c r="K50" i="54" l="1"/>
  <c r="K48" i="54"/>
  <c r="I47" i="54"/>
  <c r="K47" i="54" s="1"/>
  <c r="K46" i="54"/>
  <c r="I45" i="54"/>
  <c r="K45" i="54" s="1"/>
  <c r="K44" i="54"/>
  <c r="I43" i="54"/>
  <c r="G42" i="54"/>
  <c r="I41" i="54"/>
  <c r="K41" i="54" s="1"/>
  <c r="I40" i="54"/>
  <c r="I37" i="54" s="1"/>
  <c r="K39" i="54"/>
  <c r="K38" i="54"/>
  <c r="G37" i="54"/>
  <c r="I36" i="54"/>
  <c r="K36" i="54" s="1"/>
  <c r="I35" i="54"/>
  <c r="K35" i="54" s="1"/>
  <c r="I34" i="54"/>
  <c r="K34" i="54" s="1"/>
  <c r="I33" i="54"/>
  <c r="K33" i="54" s="1"/>
  <c r="I32" i="54"/>
  <c r="K32" i="54" s="1"/>
  <c r="I31" i="54"/>
  <c r="I30" i="54"/>
  <c r="K30" i="54" s="1"/>
  <c r="G29" i="54"/>
  <c r="I28" i="54"/>
  <c r="K28" i="54" s="1"/>
  <c r="I27" i="54"/>
  <c r="K27" i="54" s="1"/>
  <c r="I26" i="54"/>
  <c r="K26" i="54" s="1"/>
  <c r="I25" i="54"/>
  <c r="K25" i="54" s="1"/>
  <c r="G24" i="54"/>
  <c r="I21" i="54"/>
  <c r="K21" i="54" s="1"/>
  <c r="K20" i="54"/>
  <c r="I19" i="54"/>
  <c r="K19" i="54" s="1"/>
  <c r="I18" i="54"/>
  <c r="K18" i="54" s="1"/>
  <c r="K17" i="54"/>
  <c r="K16" i="54"/>
  <c r="I15" i="54"/>
  <c r="G15" i="54"/>
  <c r="K14" i="54"/>
  <c r="K13" i="54"/>
  <c r="K12" i="54"/>
  <c r="K11" i="54"/>
  <c r="I10" i="54"/>
  <c r="G10" i="54"/>
  <c r="K9" i="54"/>
  <c r="K8" i="54"/>
  <c r="K7" i="54"/>
  <c r="K37" i="54" l="1"/>
  <c r="G6" i="54"/>
  <c r="K10" i="54"/>
  <c r="K15" i="54"/>
  <c r="G23" i="54"/>
  <c r="I29" i="54"/>
  <c r="K29" i="54" s="1"/>
  <c r="I42" i="54"/>
  <c r="K42" i="54" s="1"/>
  <c r="K31" i="54"/>
  <c r="K43" i="54"/>
  <c r="I24" i="54"/>
  <c r="K40" i="54"/>
  <c r="I6" i="54"/>
  <c r="K6" i="54" s="1"/>
  <c r="I23" i="54" l="1"/>
  <c r="K23" i="54" s="1"/>
  <c r="K24" i="54"/>
  <c r="H57" i="53" l="1"/>
  <c r="H59" i="53" s="1"/>
  <c r="H45" i="53"/>
  <c r="G45" i="53"/>
  <c r="F45" i="53"/>
  <c r="H40" i="53"/>
  <c r="G40" i="53"/>
  <c r="F40" i="53"/>
  <c r="H32" i="53"/>
  <c r="G32" i="53"/>
  <c r="F32" i="53"/>
  <c r="H27" i="53"/>
  <c r="G27" i="53"/>
  <c r="F27" i="53"/>
  <c r="H18" i="53"/>
  <c r="H9" i="53" s="1"/>
  <c r="G18" i="53"/>
  <c r="G9" i="53" s="1"/>
  <c r="F18" i="53"/>
  <c r="H13" i="53"/>
  <c r="G13" i="53"/>
  <c r="F13" i="53"/>
  <c r="F9" i="53"/>
  <c r="F26" i="53" l="1"/>
  <c r="G26" i="53"/>
  <c r="H26" i="53"/>
</calcChain>
</file>

<file path=xl/sharedStrings.xml><?xml version="1.0" encoding="utf-8"?>
<sst xmlns="http://schemas.openxmlformats.org/spreadsheetml/2006/main" count="550" uniqueCount="420">
  <si>
    <t>日　時</t>
    <rPh sb="0" eb="1">
      <t>ヒ</t>
    </rPh>
    <rPh sb="2" eb="3">
      <t>ジ</t>
    </rPh>
    <phoneticPr fontId="5"/>
  </si>
  <si>
    <t>場　所</t>
    <rPh sb="0" eb="1">
      <t>ジョウ</t>
    </rPh>
    <rPh sb="2" eb="3">
      <t>ショ</t>
    </rPh>
    <phoneticPr fontId="5"/>
  </si>
  <si>
    <t>議　題</t>
    <rPh sb="0" eb="1">
      <t>ギ</t>
    </rPh>
    <rPh sb="2" eb="3">
      <t>ダイ</t>
    </rPh>
    <phoneticPr fontId="5"/>
  </si>
  <si>
    <t>その他</t>
    <rPh sb="2" eb="3">
      <t>タ</t>
    </rPh>
    <phoneticPr fontId="5"/>
  </si>
  <si>
    <t>審判関係</t>
    <rPh sb="0" eb="2">
      <t>シンパン</t>
    </rPh>
    <rPh sb="2" eb="4">
      <t>カンケイ</t>
    </rPh>
    <phoneticPr fontId="5"/>
  </si>
  <si>
    <t>大会運営費</t>
    <rPh sb="0" eb="2">
      <t>タイカイ</t>
    </rPh>
    <rPh sb="2" eb="5">
      <t>ウンエイヒ</t>
    </rPh>
    <phoneticPr fontId="5"/>
  </si>
  <si>
    <t>審判管理費</t>
    <rPh sb="0" eb="2">
      <t>シンパン</t>
    </rPh>
    <rPh sb="2" eb="5">
      <t>カンリヒ</t>
    </rPh>
    <phoneticPr fontId="5"/>
  </si>
  <si>
    <t>リーグ運営費</t>
    <rPh sb="3" eb="6">
      <t>ウンエイヒ</t>
    </rPh>
    <phoneticPr fontId="5"/>
  </si>
  <si>
    <t>次回会議</t>
    <rPh sb="0" eb="2">
      <t>ジカイ</t>
    </rPh>
    <rPh sb="2" eb="4">
      <t>カイギ</t>
    </rPh>
    <phoneticPr fontId="5"/>
  </si>
  <si>
    <r>
      <t>理事会・各種委員会</t>
    </r>
    <r>
      <rPr>
        <sz val="8"/>
        <rFont val="ＭＳ Ｐゴシック"/>
        <family val="3"/>
        <charset val="128"/>
      </rPr>
      <t>（湘南台公民館）</t>
    </r>
    <rPh sb="0" eb="3">
      <t>リジカイ</t>
    </rPh>
    <rPh sb="4" eb="6">
      <t>カクシュ</t>
    </rPh>
    <rPh sb="6" eb="9">
      <t>イインカイ</t>
    </rPh>
    <rPh sb="10" eb="13">
      <t>ショウナンダイ</t>
    </rPh>
    <rPh sb="13" eb="16">
      <t>コウミンカン</t>
    </rPh>
    <phoneticPr fontId="5"/>
  </si>
  <si>
    <t>各種大会</t>
    <rPh sb="0" eb="2">
      <t>カクシュ</t>
    </rPh>
    <rPh sb="2" eb="4">
      <t>タイカイ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</si>
  <si>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</si>
  <si>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</si>
  <si>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</si>
  <si>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会議名</t>
    <rPh sb="0" eb="2">
      <t>カイギ</t>
    </rPh>
    <rPh sb="2" eb="3">
      <t>メイ</t>
    </rPh>
    <phoneticPr fontId="5"/>
  </si>
  <si>
    <t>主なる内容</t>
    <rPh sb="0" eb="1">
      <t>オモ</t>
    </rPh>
    <rPh sb="3" eb="4">
      <t>ウチ</t>
    </rPh>
    <rPh sb="4" eb="5">
      <t>カタチ</t>
    </rPh>
    <phoneticPr fontId="5"/>
  </si>
  <si>
    <t>内　　容</t>
    <rPh sb="0" eb="1">
      <t>ウチ</t>
    </rPh>
    <rPh sb="3" eb="4">
      <t>カタチ</t>
    </rPh>
    <phoneticPr fontId="5"/>
  </si>
  <si>
    <t>内　　　　　　容</t>
    <rPh sb="0" eb="1">
      <t>ウチ</t>
    </rPh>
    <rPh sb="7" eb="8">
      <t>カタチ</t>
    </rPh>
    <phoneticPr fontId="5"/>
  </si>
  <si>
    <t>　決算打ち合わせ</t>
    <rPh sb="1" eb="3">
      <t>ケッサン</t>
    </rPh>
    <rPh sb="3" eb="4">
      <t>ウ</t>
    </rPh>
    <rPh sb="5" eb="6">
      <t>ア</t>
    </rPh>
    <phoneticPr fontId="5"/>
  </si>
  <si>
    <t>　会計監査</t>
    <rPh sb="1" eb="3">
      <t>カイケイ</t>
    </rPh>
    <rPh sb="3" eb="5">
      <t>カンサ</t>
    </rPh>
    <phoneticPr fontId="5"/>
  </si>
  <si>
    <t>　理事会</t>
    <rPh sb="1" eb="4">
      <t>リジカイ</t>
    </rPh>
    <phoneticPr fontId="5"/>
  </si>
  <si>
    <t>　事業・会計報告、計画案</t>
    <rPh sb="1" eb="3">
      <t>ジギョウ</t>
    </rPh>
    <rPh sb="4" eb="6">
      <t>カイケイ</t>
    </rPh>
    <rPh sb="6" eb="8">
      <t>ホウコク</t>
    </rPh>
    <rPh sb="9" eb="11">
      <t>ケイカク</t>
    </rPh>
    <rPh sb="11" eb="12">
      <t>アン</t>
    </rPh>
    <phoneticPr fontId="5"/>
  </si>
  <si>
    <t>　リーグ部会</t>
    <rPh sb="4" eb="6">
      <t>ブカイ</t>
    </rPh>
    <phoneticPr fontId="5"/>
  </si>
  <si>
    <t>競技委員会</t>
    <rPh sb="0" eb="2">
      <t>キョウギ</t>
    </rPh>
    <rPh sb="2" eb="4">
      <t>イイン</t>
    </rPh>
    <rPh sb="4" eb="5">
      <t>カイ</t>
    </rPh>
    <phoneticPr fontId="5"/>
  </si>
  <si>
    <t>実施</t>
    <rPh sb="0" eb="2">
      <t>ジッシ</t>
    </rPh>
    <phoneticPr fontId="5"/>
  </si>
  <si>
    <t>回</t>
    <rPh sb="0" eb="1">
      <t>カイ</t>
    </rPh>
    <phoneticPr fontId="5"/>
  </si>
  <si>
    <t>　新規加盟受付締切（書類）</t>
    <rPh sb="1" eb="3">
      <t>シンキ</t>
    </rPh>
    <rPh sb="3" eb="5">
      <t>カメイ</t>
    </rPh>
    <rPh sb="5" eb="7">
      <t>ウケツケ</t>
    </rPh>
    <rPh sb="7" eb="9">
      <t>シメキリ</t>
    </rPh>
    <rPh sb="10" eb="12">
      <t>ショルイ</t>
    </rPh>
    <phoneticPr fontId="5"/>
  </si>
  <si>
    <t>　　　≪入替戦≫</t>
    <rPh sb="4" eb="5">
      <t>イ</t>
    </rPh>
    <rPh sb="5" eb="6">
      <t>カ</t>
    </rPh>
    <rPh sb="6" eb="7">
      <t>セン</t>
    </rPh>
    <phoneticPr fontId="5"/>
  </si>
  <si>
    <t>（新年懇親会）</t>
    <rPh sb="1" eb="3">
      <t>シンネン</t>
    </rPh>
    <rPh sb="3" eb="5">
      <t>コンシン</t>
    </rPh>
    <rPh sb="5" eb="6">
      <t>カイ</t>
    </rPh>
    <phoneticPr fontId="5"/>
  </si>
  <si>
    <t>について</t>
  </si>
  <si>
    <t>　審判委員・チーム審判担当</t>
    <rPh sb="1" eb="3">
      <t>シンパン</t>
    </rPh>
    <rPh sb="3" eb="5">
      <t>イイン</t>
    </rPh>
    <rPh sb="9" eb="11">
      <t>シンパン</t>
    </rPh>
    <rPh sb="11" eb="13">
      <t>タントウ</t>
    </rPh>
    <phoneticPr fontId="5"/>
  </si>
  <si>
    <t>　競技委員･チーム監督</t>
    <rPh sb="1" eb="3">
      <t>キョウギ</t>
    </rPh>
    <rPh sb="3" eb="5">
      <t>イイン</t>
    </rPh>
    <rPh sb="9" eb="11">
      <t>カントク</t>
    </rPh>
    <phoneticPr fontId="5"/>
  </si>
  <si>
    <t>　　　　　　（単位　円）</t>
    <rPh sb="7" eb="9">
      <t>タンイ</t>
    </rPh>
    <rPh sb="10" eb="11">
      <t>エン</t>
    </rPh>
    <phoneticPr fontId="5"/>
  </si>
  <si>
    <t>項　　　目</t>
    <rPh sb="0" eb="1">
      <t>コウ</t>
    </rPh>
    <rPh sb="4" eb="5">
      <t>メ</t>
    </rPh>
    <phoneticPr fontId="5"/>
  </si>
  <si>
    <t>備　考</t>
    <rPh sb="0" eb="1">
      <t>ソナエ</t>
    </rPh>
    <rPh sb="2" eb="3">
      <t>コウ</t>
    </rPh>
    <phoneticPr fontId="5"/>
  </si>
  <si>
    <t>１）収入の部</t>
    <rPh sb="2" eb="4">
      <t>シュウニュウ</t>
    </rPh>
    <rPh sb="5" eb="6">
      <t>ブ</t>
    </rPh>
    <phoneticPr fontId="5"/>
  </si>
  <si>
    <t>前年度繰越金</t>
    <rPh sb="0" eb="3">
      <t>ゼンネンド</t>
    </rPh>
    <rPh sb="3" eb="5">
      <t>クリコシ</t>
    </rPh>
    <rPh sb="5" eb="6">
      <t>キン</t>
    </rPh>
    <phoneticPr fontId="5"/>
  </si>
  <si>
    <t>リーグ加盟費</t>
    <rPh sb="3" eb="5">
      <t>カメイ</t>
    </rPh>
    <rPh sb="5" eb="6">
      <t>ヒ</t>
    </rPh>
    <phoneticPr fontId="5"/>
  </si>
  <si>
    <t>登録費</t>
    <rPh sb="0" eb="2">
      <t>トウロク</t>
    </rPh>
    <rPh sb="2" eb="3">
      <t>ヒ</t>
    </rPh>
    <phoneticPr fontId="5"/>
  </si>
  <si>
    <t>個人登録費</t>
    <rPh sb="0" eb="2">
      <t>コジン</t>
    </rPh>
    <rPh sb="2" eb="4">
      <t>トウロク</t>
    </rPh>
    <rPh sb="4" eb="5">
      <t>ヒ</t>
    </rPh>
    <phoneticPr fontId="5"/>
  </si>
  <si>
    <t>追加個人登録費</t>
    <rPh sb="0" eb="2">
      <t>ツイカ</t>
    </rPh>
    <rPh sb="2" eb="4">
      <t>コジン</t>
    </rPh>
    <rPh sb="4" eb="6">
      <t>トウロク</t>
    </rPh>
    <rPh sb="6" eb="7">
      <t>ヒ</t>
    </rPh>
    <phoneticPr fontId="5"/>
  </si>
  <si>
    <t>審判登録費</t>
    <rPh sb="0" eb="2">
      <t>シンパン</t>
    </rPh>
    <rPh sb="2" eb="4">
      <t>トウロク</t>
    </rPh>
    <rPh sb="4" eb="5">
      <t>ヒ</t>
    </rPh>
    <phoneticPr fontId="5"/>
  </si>
  <si>
    <t>大会参加費</t>
    <rPh sb="0" eb="2">
      <t>タイカイ</t>
    </rPh>
    <rPh sb="2" eb="4">
      <t>サンカ</t>
    </rPh>
    <rPh sb="4" eb="5">
      <t>ヒ</t>
    </rPh>
    <phoneticPr fontId="5"/>
  </si>
  <si>
    <t>リーグ戦</t>
    <rPh sb="3" eb="4">
      <t>セン</t>
    </rPh>
    <phoneticPr fontId="5"/>
  </si>
  <si>
    <t>トーナメント戦</t>
    <rPh sb="6" eb="7">
      <t>セン</t>
    </rPh>
    <phoneticPr fontId="5"/>
  </si>
  <si>
    <t>審判認定･更新料</t>
    <rPh sb="0" eb="2">
      <t>シンパン</t>
    </rPh>
    <rPh sb="2" eb="4">
      <t>ニンテイ</t>
    </rPh>
    <rPh sb="5" eb="7">
      <t>コウシン</t>
    </rPh>
    <rPh sb="7" eb="8">
      <t>リョウ</t>
    </rPh>
    <phoneticPr fontId="5"/>
  </si>
  <si>
    <t>新年会費収入</t>
    <rPh sb="0" eb="3">
      <t>シンネンカイ</t>
    </rPh>
    <rPh sb="3" eb="4">
      <t>ヒ</t>
    </rPh>
    <rPh sb="4" eb="6">
      <t>シュウニュウ</t>
    </rPh>
    <phoneticPr fontId="5"/>
  </si>
  <si>
    <t>納入金過不足</t>
    <rPh sb="0" eb="3">
      <t>ノウニュウキン</t>
    </rPh>
    <rPh sb="3" eb="6">
      <t>カフソク</t>
    </rPh>
    <phoneticPr fontId="5"/>
  </si>
  <si>
    <t>雑収入</t>
    <rPh sb="0" eb="1">
      <t>ザツ</t>
    </rPh>
    <rPh sb="1" eb="3">
      <t>シュウニュウ</t>
    </rPh>
    <phoneticPr fontId="5"/>
  </si>
  <si>
    <t>講習会ｷｬﾝｾﾙ　他</t>
    <rPh sb="0" eb="3">
      <t>コウシュウカイ</t>
    </rPh>
    <rPh sb="9" eb="10">
      <t>タ</t>
    </rPh>
    <phoneticPr fontId="5"/>
  </si>
  <si>
    <t>２）支出の部</t>
    <rPh sb="2" eb="4">
      <t>シシュツ</t>
    </rPh>
    <rPh sb="5" eb="6">
      <t>ブ</t>
    </rPh>
    <phoneticPr fontId="5"/>
  </si>
  <si>
    <t>会場調整費</t>
    <rPh sb="0" eb="2">
      <t>カイジョウ</t>
    </rPh>
    <rPh sb="2" eb="5">
      <t>チョウセイヒ</t>
    </rPh>
    <phoneticPr fontId="5"/>
  </si>
  <si>
    <t>確保・提供助成金、雨天中止管理費</t>
    <rPh sb="0" eb="2">
      <t>カクホ</t>
    </rPh>
    <rPh sb="3" eb="5">
      <t>テイキョウ</t>
    </rPh>
    <rPh sb="5" eb="8">
      <t>ジョセイキン</t>
    </rPh>
    <rPh sb="9" eb="10">
      <t>アメ</t>
    </rPh>
    <rPh sb="10" eb="11">
      <t>テン</t>
    </rPh>
    <rPh sb="11" eb="13">
      <t>チュウシ</t>
    </rPh>
    <rPh sb="13" eb="16">
      <t>カンリヒ</t>
    </rPh>
    <phoneticPr fontId="5"/>
  </si>
  <si>
    <t>会議費</t>
    <rPh sb="0" eb="3">
      <t>カイギヒ</t>
    </rPh>
    <phoneticPr fontId="5"/>
  </si>
  <si>
    <t>交通費</t>
    <rPh sb="0" eb="3">
      <t>コウツウヒ</t>
    </rPh>
    <phoneticPr fontId="5"/>
  </si>
  <si>
    <t>事務担当費</t>
    <rPh sb="0" eb="2">
      <t>ジム</t>
    </rPh>
    <rPh sb="2" eb="4">
      <t>タントウ</t>
    </rPh>
    <rPh sb="4" eb="5">
      <t>ヒ</t>
    </rPh>
    <phoneticPr fontId="5"/>
  </si>
  <si>
    <t>事務、通信管理費</t>
    <rPh sb="3" eb="5">
      <t>ツウシン</t>
    </rPh>
    <rPh sb="5" eb="8">
      <t>カンリヒ</t>
    </rPh>
    <phoneticPr fontId="5"/>
  </si>
  <si>
    <t>印刷費</t>
    <rPh sb="0" eb="2">
      <t>インサツ</t>
    </rPh>
    <rPh sb="2" eb="3">
      <t>ヒ</t>
    </rPh>
    <phoneticPr fontId="5"/>
  </si>
  <si>
    <t>広報ＨＰ運営費</t>
    <rPh sb="0" eb="2">
      <t>コウホウ</t>
    </rPh>
    <rPh sb="4" eb="7">
      <t>ウンエイヒ</t>
    </rPh>
    <phoneticPr fontId="5"/>
  </si>
  <si>
    <t>用具消耗品費</t>
    <rPh sb="0" eb="2">
      <t>ヨウグ</t>
    </rPh>
    <rPh sb="2" eb="4">
      <t>ショウモウ</t>
    </rPh>
    <rPh sb="4" eb="5">
      <t>ヒン</t>
    </rPh>
    <rPh sb="5" eb="6">
      <t>ヒ</t>
    </rPh>
    <phoneticPr fontId="5"/>
  </si>
  <si>
    <t>審判資料費</t>
    <rPh sb="0" eb="2">
      <t>シンパン</t>
    </rPh>
    <rPh sb="2" eb="4">
      <t>シリョウ</t>
    </rPh>
    <rPh sb="4" eb="5">
      <t>ヒ</t>
    </rPh>
    <phoneticPr fontId="5"/>
  </si>
  <si>
    <t>審判研修費</t>
    <rPh sb="0" eb="2">
      <t>シンパン</t>
    </rPh>
    <rPh sb="2" eb="4">
      <t>ケンシュウ</t>
    </rPh>
    <rPh sb="4" eb="5">
      <t>ヒ</t>
    </rPh>
    <phoneticPr fontId="5"/>
  </si>
  <si>
    <t>・講師、事務、会場費</t>
    <rPh sb="1" eb="3">
      <t>コウシ</t>
    </rPh>
    <rPh sb="4" eb="6">
      <t>ジム</t>
    </rPh>
    <rPh sb="7" eb="9">
      <t>カイジョウ</t>
    </rPh>
    <rPh sb="9" eb="10">
      <t>ヒ</t>
    </rPh>
    <phoneticPr fontId="5"/>
  </si>
  <si>
    <t>渉外費</t>
    <rPh sb="0" eb="2">
      <t>ショウガイ</t>
    </rPh>
    <rPh sb="2" eb="3">
      <t>ヒ</t>
    </rPh>
    <phoneticPr fontId="5"/>
  </si>
  <si>
    <t>慶弔費</t>
    <rPh sb="0" eb="2">
      <t>ケイチョウ</t>
    </rPh>
    <rPh sb="2" eb="3">
      <t>ヒ</t>
    </rPh>
    <phoneticPr fontId="5"/>
  </si>
  <si>
    <t>予備費</t>
    <rPh sb="0" eb="3">
      <t>ヨビヒ</t>
    </rPh>
    <phoneticPr fontId="5"/>
  </si>
  <si>
    <t>運営基金繰入</t>
    <rPh sb="0" eb="2">
      <t>ウンエイ</t>
    </rPh>
    <rPh sb="2" eb="4">
      <t>キキン</t>
    </rPh>
    <rPh sb="4" eb="5">
      <t>ク</t>
    </rPh>
    <rPh sb="5" eb="6">
      <t>イ</t>
    </rPh>
    <phoneticPr fontId="5"/>
  </si>
  <si>
    <t>次年度繰越金</t>
    <rPh sb="0" eb="3">
      <t>ジネンド</t>
    </rPh>
    <rPh sb="3" eb="5">
      <t>クリコシ</t>
    </rPh>
    <rPh sb="5" eb="6">
      <t>キン</t>
    </rPh>
    <phoneticPr fontId="5"/>
  </si>
  <si>
    <t>　総務委員会</t>
    <rPh sb="1" eb="3">
      <t>ソウム</t>
    </rPh>
    <rPh sb="3" eb="6">
      <t>イインカイ</t>
    </rPh>
    <phoneticPr fontId="5"/>
  </si>
  <si>
    <t>於；藤沢市民会館</t>
    <rPh sb="0" eb="1">
      <t>オ</t>
    </rPh>
    <rPh sb="2" eb="4">
      <t>フジサワ</t>
    </rPh>
    <rPh sb="4" eb="6">
      <t>シミン</t>
    </rPh>
    <rPh sb="6" eb="8">
      <t>カイカン</t>
    </rPh>
    <phoneticPr fontId="5"/>
  </si>
  <si>
    <t>　海老名文化会館（１８：３０～）(＊藤沢商工会館)</t>
    <rPh sb="1" eb="4">
      <t>エビナ</t>
    </rPh>
    <rPh sb="4" eb="6">
      <t>ブンカ</t>
    </rPh>
    <rPh sb="6" eb="8">
      <t>カイカン</t>
    </rPh>
    <phoneticPr fontId="5"/>
  </si>
  <si>
    <t>湘南台公民館　　　　　　　　</t>
    <rPh sb="0" eb="3">
      <t>ショウナンダイ</t>
    </rPh>
    <rPh sb="3" eb="6">
      <t>コウミンカン</t>
    </rPh>
    <phoneticPr fontId="5"/>
  </si>
  <si>
    <r>
      <t>◆模範</t>
    </r>
    <r>
      <rPr>
        <sz val="10"/>
        <rFont val="ＭＳ Ｐゴシック"/>
        <family val="3"/>
        <charset val="128"/>
      </rPr>
      <t>審判実技指導研修会</t>
    </r>
    <rPh sb="1" eb="3">
      <t>モハン</t>
    </rPh>
    <rPh sb="3" eb="5">
      <t>シンパン</t>
    </rPh>
    <rPh sb="5" eb="7">
      <t>ジツギ</t>
    </rPh>
    <phoneticPr fontId="5"/>
  </si>
  <si>
    <r>
      <rPr>
        <sz val="9"/>
        <rFont val="ＭＳ Ｐゴシック"/>
        <family val="3"/>
        <charset val="128"/>
      </rPr>
      <t>◆派遣</t>
    </r>
    <r>
      <rPr>
        <sz val="10"/>
        <rFont val="ＭＳ Ｐゴシック"/>
        <family val="3"/>
        <charset val="128"/>
      </rPr>
      <t>審判研修会</t>
    </r>
    <rPh sb="1" eb="3">
      <t>ハケン</t>
    </rPh>
    <rPh sb="5" eb="8">
      <t>ケンシュウカイ</t>
    </rPh>
    <phoneticPr fontId="5"/>
  </si>
  <si>
    <t>　リーグ編成・</t>
    <rPh sb="4" eb="6">
      <t>ヘンセイ</t>
    </rPh>
    <phoneticPr fontId="5"/>
  </si>
  <si>
    <r>
      <t>◆</t>
    </r>
    <r>
      <rPr>
        <sz val="10"/>
        <rFont val="ＭＳ Ｐゴシック"/>
        <family val="3"/>
        <charset val="128"/>
      </rPr>
      <t>審判更新取得講習会×３回</t>
    </r>
    <rPh sb="3" eb="5">
      <t>コウシン</t>
    </rPh>
    <rPh sb="5" eb="7">
      <t>シュトク</t>
    </rPh>
    <rPh sb="7" eb="9">
      <t>コウシュウ</t>
    </rPh>
    <rPh sb="12" eb="13">
      <t>カイ</t>
    </rPh>
    <phoneticPr fontId="5"/>
  </si>
  <si>
    <t>　審判エントリー表提出期限</t>
    <rPh sb="1" eb="3">
      <t>シンパン</t>
    </rPh>
    <rPh sb="8" eb="9">
      <t>ヒョウ</t>
    </rPh>
    <rPh sb="9" eb="11">
      <t>テイシュツ</t>
    </rPh>
    <rPh sb="11" eb="13">
      <t>キゲン</t>
    </rPh>
    <phoneticPr fontId="5"/>
  </si>
  <si>
    <t>監督部会　</t>
    <rPh sb="0" eb="2">
      <t>カントク</t>
    </rPh>
    <rPh sb="2" eb="4">
      <t>ブカイ</t>
    </rPh>
    <phoneticPr fontId="5"/>
  </si>
  <si>
    <r>
      <t>◆</t>
    </r>
    <r>
      <rPr>
        <sz val="10"/>
        <rFont val="ＭＳ Ｐゴシック"/>
        <family val="3"/>
        <charset val="128"/>
      </rPr>
      <t>審判新規取得講習会×１回</t>
    </r>
    <rPh sb="3" eb="5">
      <t>シンキ</t>
    </rPh>
    <rPh sb="5" eb="7">
      <t>シュトク</t>
    </rPh>
    <rPh sb="7" eb="10">
      <t>コウシュウカイ</t>
    </rPh>
    <rPh sb="12" eb="13">
      <t>カイ</t>
    </rPh>
    <phoneticPr fontId="5"/>
  </si>
  <si>
    <t>於；海老名文化会館</t>
    <rPh sb="0" eb="1">
      <t>オ</t>
    </rPh>
    <rPh sb="2" eb="5">
      <t>エビナ</t>
    </rPh>
    <rPh sb="5" eb="7">
      <t>ブンカ</t>
    </rPh>
    <rPh sb="7" eb="9">
      <t>カイカン</t>
    </rPh>
    <phoneticPr fontId="5"/>
  </si>
  <si>
    <t>審判部会　</t>
    <rPh sb="0" eb="1">
      <t>シン</t>
    </rPh>
    <rPh sb="1" eb="2">
      <t>パン</t>
    </rPh>
    <rPh sb="2" eb="3">
      <t>ブ</t>
    </rPh>
    <rPh sb="3" eb="4">
      <t>カイ</t>
    </rPh>
    <phoneticPr fontId="5"/>
  </si>
  <si>
    <t>更新＝300名　新規＝120名</t>
    <rPh sb="0" eb="2">
      <t>コウシン</t>
    </rPh>
    <rPh sb="6" eb="7">
      <t>メイ</t>
    </rPh>
    <rPh sb="8" eb="10">
      <t>シンキ</t>
    </rPh>
    <rPh sb="14" eb="15">
      <t>メイ</t>
    </rPh>
    <phoneticPr fontId="5"/>
  </si>
  <si>
    <t>・県サッカー協会年会費</t>
    <rPh sb="1" eb="2">
      <t>ケン</t>
    </rPh>
    <rPh sb="6" eb="8">
      <t>キョウカイ</t>
    </rPh>
    <rPh sb="8" eb="11">
      <t>ネンカイヒ</t>
    </rPh>
    <phoneticPr fontId="5"/>
  </si>
  <si>
    <t>運営基金より</t>
    <rPh sb="0" eb="2">
      <t>ウンエイ</t>
    </rPh>
    <rPh sb="2" eb="4">
      <t>キキン</t>
    </rPh>
    <phoneticPr fontId="5"/>
  </si>
  <si>
    <t>大会参加費返金</t>
    <rPh sb="5" eb="7">
      <t>ヘンキン</t>
    </rPh>
    <phoneticPr fontId="31"/>
  </si>
  <si>
    <r>
      <t>◆模範</t>
    </r>
    <r>
      <rPr>
        <sz val="10"/>
        <rFont val="ＭＳ Ｐゴシック"/>
        <family val="3"/>
        <charset val="128"/>
      </rPr>
      <t>審判実技指導研修会（後期）</t>
    </r>
    <rPh sb="1" eb="3">
      <t>モハン</t>
    </rPh>
    <rPh sb="3" eb="5">
      <t>シンパン</t>
    </rPh>
    <rPh sb="5" eb="7">
      <t>ジツギ</t>
    </rPh>
    <rPh sb="13" eb="15">
      <t>コウキ</t>
    </rPh>
    <phoneticPr fontId="5"/>
  </si>
  <si>
    <t>海老名文化会館</t>
    <rPh sb="0" eb="3">
      <t>エビナ</t>
    </rPh>
    <rPh sb="3" eb="5">
      <t>ブンカ</t>
    </rPh>
    <rPh sb="5" eb="7">
      <t>カイカン</t>
    </rPh>
    <phoneticPr fontId="33"/>
  </si>
  <si>
    <t>2019年度予算案</t>
    <rPh sb="4" eb="6">
      <t>ネンド</t>
    </rPh>
    <rPh sb="6" eb="8">
      <t>ヨサン</t>
    </rPh>
    <rPh sb="8" eb="9">
      <t>アン</t>
    </rPh>
    <phoneticPr fontId="5"/>
  </si>
  <si>
    <t>＠6,000ｘ101ﾁｰﾑ、・役員＠2,000ｘ20</t>
    <rPh sb="15" eb="17">
      <t>ヤクイン</t>
    </rPh>
    <phoneticPr fontId="5"/>
  </si>
  <si>
    <t>＠6000Ｘ2</t>
    <phoneticPr fontId="5"/>
  </si>
  <si>
    <t>40-1</t>
    <phoneticPr fontId="5"/>
  </si>
  <si>
    <t>40-2</t>
    <phoneticPr fontId="5"/>
  </si>
  <si>
    <t>40-3</t>
    <phoneticPr fontId="5"/>
  </si>
  <si>
    <t>40-4</t>
    <phoneticPr fontId="5"/>
  </si>
  <si>
    <t>50-1</t>
    <phoneticPr fontId="5"/>
  </si>
  <si>
    <t>50-2</t>
    <phoneticPr fontId="5"/>
  </si>
  <si>
    <t>60</t>
    <phoneticPr fontId="5"/>
  </si>
  <si>
    <t>40-1</t>
    <phoneticPr fontId="5"/>
  </si>
  <si>
    <t>40-2</t>
    <phoneticPr fontId="5"/>
  </si>
  <si>
    <t>40-3</t>
    <phoneticPr fontId="5"/>
  </si>
  <si>
    <t>40-4</t>
    <phoneticPr fontId="5"/>
  </si>
  <si>
    <t>50-1</t>
    <phoneticPr fontId="5"/>
  </si>
  <si>
    <t>50-2</t>
    <phoneticPr fontId="5"/>
  </si>
  <si>
    <t xml:space="preserve">  選手エントリー表提出期限</t>
    <phoneticPr fontId="5"/>
  </si>
  <si>
    <t>60</t>
    <phoneticPr fontId="5"/>
  </si>
  <si>
    <t>　21年度競技委員</t>
    <rPh sb="5" eb="7">
      <t>キョウギ</t>
    </rPh>
    <rPh sb="7" eb="9">
      <t>イイン</t>
    </rPh>
    <phoneticPr fontId="5"/>
  </si>
  <si>
    <t>　21年度リーグ運営計画</t>
    <rPh sb="3" eb="5">
      <t>ネンド</t>
    </rPh>
    <rPh sb="8" eb="10">
      <t>ウンエイ</t>
    </rPh>
    <rPh sb="10" eb="12">
      <t>ケイカク</t>
    </rPh>
    <phoneticPr fontId="5"/>
  </si>
  <si>
    <t>　　　競技委員承認</t>
    <phoneticPr fontId="5"/>
  </si>
  <si>
    <t>至　　　２０２１年３月３１日</t>
    <rPh sb="0" eb="1">
      <t>イタル</t>
    </rPh>
    <rPh sb="8" eb="9">
      <t>ネン</t>
    </rPh>
    <rPh sb="10" eb="11">
      <t>ガツ</t>
    </rPh>
    <rPh sb="13" eb="14">
      <t>ニチ</t>
    </rPh>
    <phoneticPr fontId="5"/>
  </si>
  <si>
    <t>　</t>
    <phoneticPr fontId="5"/>
  </si>
  <si>
    <t>2020年度予算案</t>
    <rPh sb="4" eb="6">
      <t>ネンド</t>
    </rPh>
    <rPh sb="6" eb="8">
      <t>ヨサン</t>
    </rPh>
    <rPh sb="8" eb="9">
      <t>アン</t>
    </rPh>
    <phoneticPr fontId="5"/>
  </si>
  <si>
    <t>19/20年度予算比較</t>
    <rPh sb="5" eb="7">
      <t>ネンド</t>
    </rPh>
    <rPh sb="7" eb="9">
      <t>ヨサン</t>
    </rPh>
    <rPh sb="9" eb="11">
      <t>ヒカク</t>
    </rPh>
    <phoneticPr fontId="5"/>
  </si>
  <si>
    <t>2チーム加盟</t>
    <rPh sb="4" eb="6">
      <t>カメイ</t>
    </rPh>
    <phoneticPr fontId="5"/>
  </si>
  <si>
    <t>※新規加盟</t>
    <rPh sb="1" eb="3">
      <t>シンキ</t>
    </rPh>
    <rPh sb="3" eb="5">
      <t>カメイ</t>
    </rPh>
    <phoneticPr fontId="5"/>
  </si>
  <si>
    <t>☚2ﾁ-ﾑ分増2ﾁｰﾑ減</t>
    <rPh sb="5" eb="6">
      <t>ブン</t>
    </rPh>
    <rPh sb="6" eb="7">
      <t>ゾウ</t>
    </rPh>
    <rPh sb="11" eb="12">
      <t>ゲン</t>
    </rPh>
    <phoneticPr fontId="5"/>
  </si>
  <si>
    <t>＠3000ｘ101ﾁｰﾑ　</t>
    <phoneticPr fontId="5"/>
  </si>
  <si>
    <t>476試合　</t>
    <rPh sb="3" eb="5">
      <t>シアイ</t>
    </rPh>
    <phoneticPr fontId="5"/>
  </si>
  <si>
    <t>☚40雀試合数減、50雀試合数増</t>
    <rPh sb="3" eb="4">
      <t>スズメ</t>
    </rPh>
    <rPh sb="4" eb="6">
      <t>シアイ</t>
    </rPh>
    <rPh sb="6" eb="7">
      <t>スウ</t>
    </rPh>
    <rPh sb="7" eb="8">
      <t>ゲン</t>
    </rPh>
    <rPh sb="11" eb="12">
      <t>スズメ</t>
    </rPh>
    <rPh sb="12" eb="14">
      <t>シアイ</t>
    </rPh>
    <rPh sb="14" eb="15">
      <t>スウ</t>
    </rPh>
    <rPh sb="15" eb="16">
      <t>ゾウ</t>
    </rPh>
    <phoneticPr fontId="5"/>
  </si>
  <si>
    <t>86試合（非参加チームあり）</t>
    <rPh sb="2" eb="4">
      <t>シアイ</t>
    </rPh>
    <rPh sb="5" eb="6">
      <t>ヒ</t>
    </rPh>
    <rPh sb="6" eb="8">
      <t>サンカ</t>
    </rPh>
    <phoneticPr fontId="5"/>
  </si>
  <si>
    <t>482試合　</t>
    <rPh sb="3" eb="5">
      <t>シアイ</t>
    </rPh>
    <phoneticPr fontId="5"/>
  </si>
  <si>
    <t>入替戦6試合含む</t>
    <rPh sb="0" eb="2">
      <t>イレカエ</t>
    </rPh>
    <rPh sb="2" eb="3">
      <t>セン</t>
    </rPh>
    <rPh sb="4" eb="6">
      <t>シアイ</t>
    </rPh>
    <rPh sb="6" eb="7">
      <t>フク</t>
    </rPh>
    <phoneticPr fontId="31"/>
  </si>
  <si>
    <t>☚40雀試合数減、50/70雀試合数増</t>
    <rPh sb="3" eb="4">
      <t>スズメ</t>
    </rPh>
    <rPh sb="4" eb="6">
      <t>シアイ</t>
    </rPh>
    <rPh sb="6" eb="7">
      <t>スウ</t>
    </rPh>
    <rPh sb="7" eb="8">
      <t>ゲン</t>
    </rPh>
    <rPh sb="14" eb="15">
      <t>スズメ</t>
    </rPh>
    <rPh sb="15" eb="17">
      <t>シアイ</t>
    </rPh>
    <rPh sb="17" eb="18">
      <t>スウ</t>
    </rPh>
    <rPh sb="18" eb="19">
      <t>ゾウ</t>
    </rPh>
    <phoneticPr fontId="5"/>
  </si>
  <si>
    <t>86試合</t>
    <rPh sb="2" eb="4">
      <t>シアイ</t>
    </rPh>
    <phoneticPr fontId="5"/>
  </si>
  <si>
    <t>11試合</t>
    <rPh sb="2" eb="4">
      <t>シアイ</t>
    </rPh>
    <phoneticPr fontId="5"/>
  </si>
  <si>
    <t>AED、テント他</t>
    <rPh sb="7" eb="8">
      <t>ホカ</t>
    </rPh>
    <phoneticPr fontId="31"/>
  </si>
  <si>
    <t>・教本、審判マニュアル他　　</t>
    <rPh sb="1" eb="3">
      <t>キョウホン</t>
    </rPh>
    <rPh sb="4" eb="6">
      <t>シンパン</t>
    </rPh>
    <rPh sb="11" eb="12">
      <t>タ</t>
    </rPh>
    <phoneticPr fontId="5"/>
  </si>
  <si>
    <t>・審判員名簿・講義資料　他</t>
    <rPh sb="1" eb="4">
      <t>シンパンイン</t>
    </rPh>
    <rPh sb="4" eb="6">
      <t>メイボ</t>
    </rPh>
    <rPh sb="7" eb="9">
      <t>コウギ</t>
    </rPh>
    <rPh sb="9" eb="11">
      <t>シリョウ</t>
    </rPh>
    <rPh sb="12" eb="13">
      <t>タ</t>
    </rPh>
    <phoneticPr fontId="5"/>
  </si>
  <si>
    <t>60-1</t>
    <phoneticPr fontId="5"/>
  </si>
  <si>
    <t>２０２０年度リーグ運営</t>
    <rPh sb="4" eb="6">
      <t>ネンド</t>
    </rPh>
    <rPh sb="9" eb="11">
      <t>ウンエイ</t>
    </rPh>
    <phoneticPr fontId="31"/>
  </si>
  <si>
    <t>＠500ｘ2,403名　　　　</t>
    <rPh sb="10" eb="11">
      <t>メイ</t>
    </rPh>
    <phoneticPr fontId="5"/>
  </si>
  <si>
    <t>＠500ｘ252名</t>
    <rPh sb="8" eb="9">
      <t>メイ</t>
    </rPh>
    <phoneticPr fontId="5"/>
  </si>
  <si>
    <t>請求額実績</t>
    <rPh sb="0" eb="2">
      <t>セイキュウ</t>
    </rPh>
    <rPh sb="2" eb="3">
      <t>ガク</t>
    </rPh>
    <rPh sb="3" eb="5">
      <t>ジッセキ</t>
    </rPh>
    <phoneticPr fontId="31"/>
  </si>
  <si>
    <t>講習会キャンセル実績\19.000</t>
    <rPh sb="0" eb="3">
      <t>コウシュウカイ</t>
    </rPh>
    <rPh sb="8" eb="10">
      <t>ジッセキ</t>
    </rPh>
    <phoneticPr fontId="31"/>
  </si>
  <si>
    <t>登録免許税・印鑑証明・謄本等</t>
    <rPh sb="0" eb="2">
      <t>トウロク</t>
    </rPh>
    <rPh sb="2" eb="4">
      <t>メンキョ</t>
    </rPh>
    <rPh sb="4" eb="5">
      <t>ゼイ</t>
    </rPh>
    <rPh sb="6" eb="8">
      <t>インカン</t>
    </rPh>
    <rPh sb="8" eb="10">
      <t>ショウメイ</t>
    </rPh>
    <rPh sb="11" eb="13">
      <t>トウホン</t>
    </rPh>
    <rPh sb="13" eb="14">
      <t>トウ</t>
    </rPh>
    <phoneticPr fontId="31"/>
  </si>
  <si>
    <t>＠12,000ｘ101ﾁｰﾑ、理事×15　</t>
    <rPh sb="15" eb="17">
      <t>リジ</t>
    </rPh>
    <phoneticPr fontId="5"/>
  </si>
  <si>
    <t>実行委員会</t>
    <rPh sb="0" eb="2">
      <t>ジッコウ</t>
    </rPh>
    <rPh sb="2" eb="5">
      <t>イインカイ</t>
    </rPh>
    <phoneticPr fontId="5"/>
  </si>
  <si>
    <t>　事業・計画案</t>
    <rPh sb="1" eb="3">
      <t>ジギョウ</t>
    </rPh>
    <rPh sb="4" eb="6">
      <t>ケイカク</t>
    </rPh>
    <rPh sb="6" eb="7">
      <t>アン</t>
    </rPh>
    <phoneticPr fontId="5"/>
  </si>
  <si>
    <t>　リ-グ運営について</t>
    <rPh sb="4" eb="6">
      <t>ウンエイ</t>
    </rPh>
    <phoneticPr fontId="5"/>
  </si>
  <si>
    <t>審判担当者会議</t>
    <rPh sb="0" eb="2">
      <t>シンパン</t>
    </rPh>
    <rPh sb="2" eb="5">
      <t>タントウシャ</t>
    </rPh>
    <rPh sb="5" eb="7">
      <t>カイギ</t>
    </rPh>
    <phoneticPr fontId="5"/>
  </si>
  <si>
    <r>
      <t>総会・実行委員会（旧 代表者会議</t>
    </r>
    <r>
      <rPr>
        <sz val="10"/>
        <rFont val="ＭＳ Ｐゴシック"/>
        <family val="3"/>
        <charset val="128"/>
      </rPr>
      <t>兼リーグ部会）</t>
    </r>
    <rPh sb="0" eb="2">
      <t>ソウカイ</t>
    </rPh>
    <rPh sb="3" eb="5">
      <t>ジッコウ</t>
    </rPh>
    <rPh sb="5" eb="8">
      <t>イインカイ</t>
    </rPh>
    <rPh sb="9" eb="10">
      <t>キュウ</t>
    </rPh>
    <rPh sb="11" eb="14">
      <t>ダイヒョウシャ</t>
    </rPh>
    <rPh sb="14" eb="16">
      <t>カイギ</t>
    </rPh>
    <rPh sb="16" eb="17">
      <t>ケン</t>
    </rPh>
    <rPh sb="20" eb="22">
      <t>ブカイ</t>
    </rPh>
    <phoneticPr fontId="5"/>
  </si>
  <si>
    <t>リーグ戦開始</t>
    <rPh sb="3" eb="4">
      <t>セン</t>
    </rPh>
    <rPh sb="4" eb="6">
      <t>カイシ</t>
    </rPh>
    <phoneticPr fontId="5"/>
  </si>
  <si>
    <t>リーグ戦終了</t>
    <rPh sb="3" eb="4">
      <t>セン</t>
    </rPh>
    <rPh sb="4" eb="6">
      <t>シュウリョウ</t>
    </rPh>
    <phoneticPr fontId="31"/>
  </si>
  <si>
    <t>　21年度予算・事業計画・リーグ編成</t>
    <rPh sb="3" eb="5">
      <t>ネンド</t>
    </rPh>
    <rPh sb="5" eb="7">
      <t>ヨサン</t>
    </rPh>
    <rPh sb="8" eb="10">
      <t>ジギョウ</t>
    </rPh>
    <rPh sb="10" eb="12">
      <t>ケイカク</t>
    </rPh>
    <rPh sb="16" eb="18">
      <t>ヘンセイ</t>
    </rPh>
    <phoneticPr fontId="5"/>
  </si>
  <si>
    <t>２０２１年度リーグ運営</t>
    <rPh sb="4" eb="6">
      <t>ネンド</t>
    </rPh>
    <rPh sb="9" eb="11">
      <t>ウンエイ</t>
    </rPh>
    <phoneticPr fontId="5"/>
  </si>
  <si>
    <t>リーグ役員・競技委員選出</t>
    <rPh sb="3" eb="5">
      <t>ヤクイン</t>
    </rPh>
    <rPh sb="6" eb="8">
      <t>キョウギ</t>
    </rPh>
    <rPh sb="8" eb="10">
      <t>イイン</t>
    </rPh>
    <rPh sb="10" eb="12">
      <t>センシュツ</t>
    </rPh>
    <phoneticPr fontId="5"/>
  </si>
  <si>
    <t>２０２０年度　ＫＳＳＬ　年間予定表　　</t>
    <rPh sb="4" eb="6">
      <t>ネンド</t>
    </rPh>
    <rPh sb="12" eb="14">
      <t>ネンカン</t>
    </rPh>
    <rPh sb="14" eb="16">
      <t>ヨテイ</t>
    </rPh>
    <rPh sb="16" eb="17">
      <t>ヒョウ</t>
    </rPh>
    <phoneticPr fontId="5"/>
  </si>
  <si>
    <t>（旧代表者会議）</t>
    <rPh sb="1" eb="2">
      <t>キュウ</t>
    </rPh>
    <rPh sb="2" eb="5">
      <t>ダイヒョウシャ</t>
    </rPh>
    <rPh sb="5" eb="7">
      <t>カイギ</t>
    </rPh>
    <phoneticPr fontId="5"/>
  </si>
  <si>
    <t>１．　２０２０年度リーグ行事及び運営について</t>
    <phoneticPr fontId="33"/>
  </si>
  <si>
    <t>　　１）各会議体の運営方法について</t>
    <rPh sb="4" eb="5">
      <t>カク</t>
    </rPh>
    <rPh sb="5" eb="8">
      <t>カイギタイ</t>
    </rPh>
    <rPh sb="9" eb="11">
      <t>ウンエイ</t>
    </rPh>
    <rPh sb="11" eb="13">
      <t>ホウホウ</t>
    </rPh>
    <phoneticPr fontId="33"/>
  </si>
  <si>
    <t>座席の配置、体温測定、消毒、マスク、フェースシールド等</t>
    <rPh sb="0" eb="2">
      <t>ザセキ</t>
    </rPh>
    <rPh sb="3" eb="5">
      <t>ハイチ</t>
    </rPh>
    <rPh sb="6" eb="8">
      <t>タイオン</t>
    </rPh>
    <rPh sb="8" eb="10">
      <t>ソクテイ</t>
    </rPh>
    <rPh sb="11" eb="13">
      <t>ショウドク</t>
    </rPh>
    <rPh sb="26" eb="27">
      <t>トウ</t>
    </rPh>
    <phoneticPr fontId="33"/>
  </si>
  <si>
    <t>　　２）９月リーグ開始の運営方法について</t>
    <rPh sb="5" eb="6">
      <t>ガツ</t>
    </rPh>
    <rPh sb="9" eb="11">
      <t>カイシ</t>
    </rPh>
    <rPh sb="12" eb="14">
      <t>ウンエイ</t>
    </rPh>
    <rPh sb="14" eb="16">
      <t>ホウホウ</t>
    </rPh>
    <phoneticPr fontId="33"/>
  </si>
  <si>
    <t>本部、審判、ベンチ、ボールパーソンの配置等</t>
    <rPh sb="0" eb="2">
      <t>ホンブ</t>
    </rPh>
    <rPh sb="3" eb="5">
      <t>シンパン</t>
    </rPh>
    <rPh sb="18" eb="20">
      <t>ハイチ</t>
    </rPh>
    <rPh sb="20" eb="21">
      <t>トウ</t>
    </rPh>
    <phoneticPr fontId="33"/>
  </si>
  <si>
    <t>２．　２０１９年度決算と２０２０年度予算について</t>
    <rPh sb="9" eb="11">
      <t>ケッサン</t>
    </rPh>
    <rPh sb="16" eb="18">
      <t>ネンド</t>
    </rPh>
    <rPh sb="18" eb="20">
      <t>ヨサン</t>
    </rPh>
    <phoneticPr fontId="33"/>
  </si>
  <si>
    <t>　　1）２０１９年度決算について</t>
    <rPh sb="8" eb="10">
      <t>ネンド</t>
    </rPh>
    <rPh sb="10" eb="12">
      <t>ケッサン</t>
    </rPh>
    <phoneticPr fontId="33"/>
  </si>
  <si>
    <t>　　2）２０２０年度予算について</t>
    <rPh sb="8" eb="10">
      <t>ネンド</t>
    </rPh>
    <phoneticPr fontId="33"/>
  </si>
  <si>
    <t>３．　その他</t>
  </si>
  <si>
    <t>（一社）神奈川シニアサッカーリーグ</t>
    <rPh sb="1" eb="2">
      <t>イチ</t>
    </rPh>
    <rPh sb="2" eb="3">
      <t>シャ</t>
    </rPh>
    <rPh sb="4" eb="7">
      <t>カナガワ</t>
    </rPh>
    <phoneticPr fontId="5"/>
  </si>
  <si>
    <r>
      <t>　</t>
    </r>
    <r>
      <rPr>
        <u val="double"/>
        <sz val="16"/>
        <rFont val="ＭＳ Ｐゴシック"/>
        <family val="3"/>
        <charset val="128"/>
      </rPr>
      <t>　一　般　会　計　予　算　書　（案）</t>
    </r>
    <r>
      <rPr>
        <sz val="16"/>
        <rFont val="ＭＳ Ｐゴシック"/>
        <family val="3"/>
        <charset val="128"/>
      </rPr>
      <t>　</t>
    </r>
    <rPh sb="10" eb="11">
      <t>ヨ</t>
    </rPh>
    <rPh sb="17" eb="18">
      <t>アン</t>
    </rPh>
    <phoneticPr fontId="5"/>
  </si>
  <si>
    <r>
      <t>自　　　２０２０年４月　</t>
    </r>
    <r>
      <rPr>
        <sz val="11"/>
        <color theme="1"/>
        <rFont val="ＭＳ Ｐゴシック"/>
        <family val="3"/>
        <charset val="128"/>
        <scheme val="minor"/>
      </rPr>
      <t>1</t>
    </r>
    <r>
      <rPr>
        <sz val="11"/>
        <rFont val="ＭＳ Ｐゴシック"/>
        <family val="3"/>
        <charset val="128"/>
      </rPr>
      <t>日</t>
    </r>
    <rPh sb="0" eb="1">
      <t>ジ</t>
    </rPh>
    <rPh sb="8" eb="9">
      <t>ネン</t>
    </rPh>
    <rPh sb="10" eb="11">
      <t>ツキ</t>
    </rPh>
    <rPh sb="13" eb="14">
      <t>ニチ</t>
    </rPh>
    <phoneticPr fontId="5"/>
  </si>
  <si>
    <t>2019年度決算額</t>
    <rPh sb="4" eb="6">
      <t>ネンド</t>
    </rPh>
    <rPh sb="6" eb="8">
      <t>ケッサン</t>
    </rPh>
    <rPh sb="8" eb="9">
      <t>ガク</t>
    </rPh>
    <phoneticPr fontId="5"/>
  </si>
  <si>
    <t>運営基金より</t>
    <rPh sb="0" eb="2">
      <t>ウンエイ</t>
    </rPh>
    <rPh sb="2" eb="4">
      <t>キキン</t>
    </rPh>
    <phoneticPr fontId="31"/>
  </si>
  <si>
    <t>チーム登録費</t>
    <rPh sb="3" eb="5">
      <t>トウロク</t>
    </rPh>
    <rPh sb="5" eb="6">
      <t>ヒ</t>
    </rPh>
    <phoneticPr fontId="5"/>
  </si>
  <si>
    <t>中止</t>
    <rPh sb="0" eb="2">
      <t>チュウシ</t>
    </rPh>
    <phoneticPr fontId="33"/>
  </si>
  <si>
    <t>シニア選手権</t>
    <rPh sb="3" eb="6">
      <t>センシュケン</t>
    </rPh>
    <phoneticPr fontId="31"/>
  </si>
  <si>
    <t>事務員担当費\168.000を含む</t>
    <rPh sb="0" eb="2">
      <t>ジム</t>
    </rPh>
    <rPh sb="2" eb="3">
      <t>イン</t>
    </rPh>
    <rPh sb="3" eb="5">
      <t>タントウ</t>
    </rPh>
    <rPh sb="5" eb="6">
      <t>ヒ</t>
    </rPh>
    <rPh sb="15" eb="16">
      <t>フク</t>
    </rPh>
    <phoneticPr fontId="33"/>
  </si>
  <si>
    <t>ＨＰリニューアル\600.000・維持費</t>
    <rPh sb="17" eb="20">
      <t>イジヒ</t>
    </rPh>
    <phoneticPr fontId="33"/>
  </si>
  <si>
    <t>新年費用</t>
    <rPh sb="0" eb="2">
      <t>シンネン</t>
    </rPh>
    <rPh sb="2" eb="4">
      <t>ヒヨウ</t>
    </rPh>
    <phoneticPr fontId="5"/>
  </si>
  <si>
    <t>大会参加費返金</t>
    <rPh sb="0" eb="2">
      <t>タイカイ</t>
    </rPh>
    <rPh sb="2" eb="5">
      <t>サンカヒ</t>
    </rPh>
    <rPh sb="5" eb="7">
      <t>ヘンキン</t>
    </rPh>
    <phoneticPr fontId="31"/>
  </si>
  <si>
    <t>トーナメント中止による参加費返却</t>
    <rPh sb="6" eb="8">
      <t>チュウシ</t>
    </rPh>
    <rPh sb="11" eb="14">
      <t>サンカヒ</t>
    </rPh>
    <rPh sb="14" eb="16">
      <t>ヘンキャク</t>
    </rPh>
    <phoneticPr fontId="33"/>
  </si>
  <si>
    <t>法人化費用</t>
    <rPh sb="0" eb="3">
      <t>ホウジンカ</t>
    </rPh>
    <rPh sb="3" eb="5">
      <t>ヒヨウ</t>
    </rPh>
    <phoneticPr fontId="31"/>
  </si>
  <si>
    <t>税務申告費用</t>
    <rPh sb="0" eb="2">
      <t>ゼイム</t>
    </rPh>
    <rPh sb="2" eb="4">
      <t>シンコク</t>
    </rPh>
    <rPh sb="4" eb="6">
      <t>ヒヨウ</t>
    </rPh>
    <phoneticPr fontId="5"/>
  </si>
  <si>
    <t>税引き前収支差額</t>
    <rPh sb="0" eb="2">
      <t>ゼイビ</t>
    </rPh>
    <rPh sb="3" eb="4">
      <t>マエ</t>
    </rPh>
    <rPh sb="4" eb="6">
      <t>シュウシ</t>
    </rPh>
    <rPh sb="6" eb="8">
      <t>サガク</t>
    </rPh>
    <phoneticPr fontId="33"/>
  </si>
  <si>
    <t>①収入の部 - 支出の部</t>
    <rPh sb="1" eb="3">
      <t>シュウニュウ</t>
    </rPh>
    <rPh sb="4" eb="5">
      <t>ブ</t>
    </rPh>
    <rPh sb="8" eb="10">
      <t>シシュツ</t>
    </rPh>
    <rPh sb="11" eb="12">
      <t>ブ</t>
    </rPh>
    <phoneticPr fontId="33"/>
  </si>
  <si>
    <t>公租公課</t>
    <rPh sb="0" eb="2">
      <t>コウソ</t>
    </rPh>
    <rPh sb="2" eb="4">
      <t>コウカ</t>
    </rPh>
    <phoneticPr fontId="33"/>
  </si>
  <si>
    <t>本年度収支差額</t>
    <rPh sb="0" eb="2">
      <t>ホンネン</t>
    </rPh>
    <rPh sb="2" eb="3">
      <t>ド</t>
    </rPh>
    <rPh sb="3" eb="5">
      <t>シュウシ</t>
    </rPh>
    <rPh sb="5" eb="7">
      <t>サガク</t>
    </rPh>
    <phoneticPr fontId="33"/>
  </si>
  <si>
    <t>① - ② = ③</t>
    <phoneticPr fontId="33"/>
  </si>
  <si>
    <t>　　       　　　　　　　　２０２０年度　（一社）神奈川シニアサッカーリーグ</t>
    <rPh sb="21" eb="23">
      <t>ネンド</t>
    </rPh>
    <rPh sb="25" eb="26">
      <t>イチ</t>
    </rPh>
    <rPh sb="26" eb="27">
      <t>シャ</t>
    </rPh>
    <rPh sb="28" eb="31">
      <t>カナガワ</t>
    </rPh>
    <phoneticPr fontId="5"/>
  </si>
  <si>
    <t>一　般　会　計　決　算　書　(案）</t>
    <rPh sb="0" eb="1">
      <t>イチ</t>
    </rPh>
    <rPh sb="2" eb="3">
      <t>パン</t>
    </rPh>
    <rPh sb="4" eb="5">
      <t>カイ</t>
    </rPh>
    <rPh sb="6" eb="7">
      <t>ケイ</t>
    </rPh>
    <rPh sb="8" eb="9">
      <t>ケツ</t>
    </rPh>
    <rPh sb="10" eb="11">
      <t>ザン</t>
    </rPh>
    <rPh sb="12" eb="13">
      <t>ショ</t>
    </rPh>
    <rPh sb="15" eb="16">
      <t>アン</t>
    </rPh>
    <phoneticPr fontId="5"/>
  </si>
  <si>
    <t>自</t>
    <rPh sb="0" eb="1">
      <t>ジ</t>
    </rPh>
    <phoneticPr fontId="5"/>
  </si>
  <si>
    <t>2019年4月　1日</t>
    <rPh sb="4" eb="5">
      <t>ネン</t>
    </rPh>
    <rPh sb="6" eb="7">
      <t>ガツ</t>
    </rPh>
    <rPh sb="9" eb="10">
      <t>ニチ</t>
    </rPh>
    <phoneticPr fontId="5"/>
  </si>
  <si>
    <t>至</t>
    <rPh sb="0" eb="1">
      <t>イタル</t>
    </rPh>
    <phoneticPr fontId="5"/>
  </si>
  <si>
    <t>（単位；円）</t>
    <rPh sb="1" eb="3">
      <t>タンイ</t>
    </rPh>
    <rPh sb="4" eb="5">
      <t>エン</t>
    </rPh>
    <phoneticPr fontId="5"/>
  </si>
  <si>
    <t>番号</t>
    <rPh sb="0" eb="2">
      <t>バンゴウ</t>
    </rPh>
    <phoneticPr fontId="5"/>
  </si>
  <si>
    <t>比較</t>
    <rPh sb="0" eb="2">
      <t>ヒカク</t>
    </rPh>
    <phoneticPr fontId="5"/>
  </si>
  <si>
    <t>備　　　　　　考</t>
    <rPh sb="0" eb="1">
      <t>ソナエ</t>
    </rPh>
    <rPh sb="7" eb="8">
      <t>コウ</t>
    </rPh>
    <phoneticPr fontId="5"/>
  </si>
  <si>
    <t>　3チーム加盟</t>
    <rPh sb="5" eb="7">
      <t>カメイ</t>
    </rPh>
    <phoneticPr fontId="5"/>
  </si>
  <si>
    <t>2-1</t>
    <phoneticPr fontId="5"/>
  </si>
  <si>
    <t>　@12,000×101ﾁｰﾑ</t>
    <phoneticPr fontId="5"/>
  </si>
  <si>
    <t>2-2</t>
    <phoneticPr fontId="5"/>
  </si>
  <si>
    <t>　@500×2.453名</t>
    <rPh sb="11" eb="12">
      <t>メイ</t>
    </rPh>
    <phoneticPr fontId="5"/>
  </si>
  <si>
    <t>2-3</t>
    <phoneticPr fontId="5"/>
  </si>
  <si>
    <t>　@500×200名（2018年度分）</t>
    <rPh sb="9" eb="10">
      <t>メイ</t>
    </rPh>
    <rPh sb="15" eb="17">
      <t>ネンド</t>
    </rPh>
    <rPh sb="17" eb="18">
      <t>ブン</t>
    </rPh>
    <phoneticPr fontId="5"/>
  </si>
  <si>
    <t>2-4</t>
    <phoneticPr fontId="5"/>
  </si>
  <si>
    <t>　@3,000×101チーム</t>
    <phoneticPr fontId="5"/>
  </si>
  <si>
    <t>3</t>
    <phoneticPr fontId="5"/>
  </si>
  <si>
    <t>3-1</t>
    <phoneticPr fontId="5"/>
  </si>
  <si>
    <t>40雀@6,000×528 50雀@6,000×260 60雀@6,000×162 70雀@6,000×20</t>
    <rPh sb="2" eb="3">
      <t>スズメ</t>
    </rPh>
    <rPh sb="16" eb="17">
      <t>スズメ</t>
    </rPh>
    <rPh sb="30" eb="31">
      <t>スズメ</t>
    </rPh>
    <rPh sb="44" eb="45">
      <t>スズメ</t>
    </rPh>
    <phoneticPr fontId="33"/>
  </si>
  <si>
    <t>3-2</t>
    <phoneticPr fontId="5"/>
  </si>
  <si>
    <t xml:space="preserve">　40雀@15,000×48  50雀@14,000×29  60雀@13,000×19 </t>
    <rPh sb="3" eb="4">
      <t>スズメ</t>
    </rPh>
    <rPh sb="18" eb="19">
      <t>スズメ</t>
    </rPh>
    <phoneticPr fontId="5"/>
  </si>
  <si>
    <t>4</t>
    <phoneticPr fontId="5"/>
  </si>
  <si>
    <t>　更新284名・新規取得112名</t>
    <rPh sb="1" eb="3">
      <t>コウシン</t>
    </rPh>
    <rPh sb="6" eb="7">
      <t>メイ</t>
    </rPh>
    <rPh sb="8" eb="10">
      <t>シンキ</t>
    </rPh>
    <rPh sb="10" eb="12">
      <t>シュトク</t>
    </rPh>
    <rPh sb="15" eb="16">
      <t>メイ</t>
    </rPh>
    <phoneticPr fontId="9"/>
  </si>
  <si>
    <t>5</t>
    <phoneticPr fontId="5"/>
  </si>
  <si>
    <t>新年会費収入</t>
    <rPh sb="0" eb="2">
      <t>シンネン</t>
    </rPh>
    <rPh sb="2" eb="4">
      <t>カイヒ</t>
    </rPh>
    <rPh sb="4" eb="6">
      <t>シュウニュウ</t>
    </rPh>
    <phoneticPr fontId="5"/>
  </si>
  <si>
    <t>６</t>
    <phoneticPr fontId="5"/>
  </si>
  <si>
    <t xml:space="preserve">  2018年度過不足分</t>
    <rPh sb="6" eb="8">
      <t>ネンド</t>
    </rPh>
    <rPh sb="8" eb="11">
      <t>カフソク</t>
    </rPh>
    <rPh sb="11" eb="12">
      <t>ブン</t>
    </rPh>
    <phoneticPr fontId="5"/>
  </si>
  <si>
    <t>7</t>
    <phoneticPr fontId="5"/>
  </si>
  <si>
    <t xml:space="preserve">  29年度審判講習会キャンセル料、 審判員証、利息等　笠原理事借入金</t>
    <rPh sb="4" eb="6">
      <t>ネンド</t>
    </rPh>
    <rPh sb="6" eb="8">
      <t>シンパン</t>
    </rPh>
    <rPh sb="8" eb="11">
      <t>コウシュウカイ</t>
    </rPh>
    <rPh sb="16" eb="17">
      <t>リョウ</t>
    </rPh>
    <rPh sb="19" eb="21">
      <t>シンパン</t>
    </rPh>
    <rPh sb="21" eb="22">
      <t>イン</t>
    </rPh>
    <rPh sb="22" eb="23">
      <t>ショウ</t>
    </rPh>
    <rPh sb="24" eb="26">
      <t>リソク</t>
    </rPh>
    <rPh sb="26" eb="27">
      <t>トウ</t>
    </rPh>
    <rPh sb="28" eb="30">
      <t>カサハラ</t>
    </rPh>
    <rPh sb="30" eb="32">
      <t>リジ</t>
    </rPh>
    <rPh sb="32" eb="34">
      <t>カリイレ</t>
    </rPh>
    <rPh sb="34" eb="35">
      <t>キン</t>
    </rPh>
    <phoneticPr fontId="5"/>
  </si>
  <si>
    <t>11</t>
    <phoneticPr fontId="5"/>
  </si>
  <si>
    <t>11-1</t>
    <phoneticPr fontId="5"/>
  </si>
  <si>
    <t>　インスペクター費減</t>
    <rPh sb="8" eb="9">
      <t>ヒ</t>
    </rPh>
    <rPh sb="9" eb="10">
      <t>ゲン</t>
    </rPh>
    <phoneticPr fontId="33"/>
  </si>
  <si>
    <t>11-2</t>
    <phoneticPr fontId="5"/>
  </si>
  <si>
    <t>　２～３月の会場費・管理費減（会場をまとめて実施）</t>
    <rPh sb="4" eb="5">
      <t>ガツ</t>
    </rPh>
    <rPh sb="6" eb="9">
      <t>カイジョウヒ</t>
    </rPh>
    <rPh sb="10" eb="13">
      <t>カンリヒ</t>
    </rPh>
    <rPh sb="13" eb="14">
      <t>ゲン</t>
    </rPh>
    <rPh sb="15" eb="17">
      <t>カイジョウ</t>
    </rPh>
    <rPh sb="22" eb="24">
      <t>ジッシ</t>
    </rPh>
    <phoneticPr fontId="33"/>
  </si>
  <si>
    <t>11-3</t>
    <phoneticPr fontId="5"/>
  </si>
  <si>
    <t>シニア選手権</t>
    <rPh sb="3" eb="6">
      <t>センシュケン</t>
    </rPh>
    <phoneticPr fontId="5"/>
  </si>
  <si>
    <t>　４０雀中止</t>
    <rPh sb="3" eb="4">
      <t>スズメ</t>
    </rPh>
    <rPh sb="4" eb="6">
      <t>チュウシ</t>
    </rPh>
    <phoneticPr fontId="33"/>
  </si>
  <si>
    <t>11-4</t>
    <phoneticPr fontId="5"/>
  </si>
  <si>
    <t xml:space="preserve">  ポイントによる助成676.000　　雨天管理費142.000　</t>
    <rPh sb="9" eb="11">
      <t>ジョセイ</t>
    </rPh>
    <rPh sb="20" eb="22">
      <t>ウテン</t>
    </rPh>
    <rPh sb="22" eb="25">
      <t>カンリヒ</t>
    </rPh>
    <phoneticPr fontId="5"/>
  </si>
  <si>
    <t>12</t>
    <phoneticPr fontId="5"/>
  </si>
  <si>
    <t>12-1</t>
    <phoneticPr fontId="5"/>
  </si>
  <si>
    <t>　２～３月の会場費減</t>
    <rPh sb="4" eb="5">
      <t>ガツ</t>
    </rPh>
    <rPh sb="6" eb="9">
      <t>カイジョウヒ</t>
    </rPh>
    <rPh sb="9" eb="10">
      <t>ゲン</t>
    </rPh>
    <phoneticPr fontId="33"/>
  </si>
  <si>
    <t>12-2</t>
  </si>
  <si>
    <t>　２～３月の会議減</t>
    <rPh sb="4" eb="5">
      <t>ガツ</t>
    </rPh>
    <rPh sb="6" eb="8">
      <t>カイギ</t>
    </rPh>
    <rPh sb="8" eb="9">
      <t>ゲン</t>
    </rPh>
    <phoneticPr fontId="33"/>
  </si>
  <si>
    <t>12-3</t>
  </si>
  <si>
    <t>　法人化担当分マイナス</t>
    <rPh sb="1" eb="4">
      <t>ホウジンカ</t>
    </rPh>
    <rPh sb="4" eb="6">
      <t>タントウ</t>
    </rPh>
    <rPh sb="6" eb="7">
      <t>ブン</t>
    </rPh>
    <phoneticPr fontId="33"/>
  </si>
  <si>
    <t>12-4</t>
  </si>
  <si>
    <t>事務・通信管理費</t>
    <rPh sb="0" eb="2">
      <t>ジム</t>
    </rPh>
    <rPh sb="3" eb="5">
      <t>ツウシン</t>
    </rPh>
    <rPh sb="5" eb="8">
      <t>カンリヒ</t>
    </rPh>
    <phoneticPr fontId="5"/>
  </si>
  <si>
    <t>　切手代、口座管理費、振込み手数料等</t>
    <rPh sb="1" eb="3">
      <t>キッテ</t>
    </rPh>
    <rPh sb="3" eb="4">
      <t>ダイ</t>
    </rPh>
    <rPh sb="5" eb="7">
      <t>コウザ</t>
    </rPh>
    <rPh sb="7" eb="10">
      <t>カンリヒ</t>
    </rPh>
    <rPh sb="11" eb="13">
      <t>フリコ</t>
    </rPh>
    <rPh sb="14" eb="17">
      <t>テスウリョウ</t>
    </rPh>
    <rPh sb="17" eb="18">
      <t>トウ</t>
    </rPh>
    <phoneticPr fontId="5"/>
  </si>
  <si>
    <t>12-5</t>
  </si>
  <si>
    <t>　選手名簿、競技マニュアル等</t>
    <rPh sb="1" eb="3">
      <t>センシュ</t>
    </rPh>
    <rPh sb="3" eb="5">
      <t>メイボ</t>
    </rPh>
    <rPh sb="6" eb="8">
      <t>キョウギ</t>
    </rPh>
    <rPh sb="13" eb="14">
      <t>トウ</t>
    </rPh>
    <phoneticPr fontId="5"/>
  </si>
  <si>
    <t>12-6</t>
  </si>
  <si>
    <t>　ＨＰ維持管理・更新　事務員用PC・HDD</t>
    <rPh sb="3" eb="5">
      <t>イジ</t>
    </rPh>
    <rPh sb="5" eb="7">
      <t>カンリ</t>
    </rPh>
    <rPh sb="8" eb="10">
      <t>コウシン</t>
    </rPh>
    <rPh sb="11" eb="14">
      <t>ジムイン</t>
    </rPh>
    <rPh sb="14" eb="15">
      <t>ヨウ</t>
    </rPh>
    <phoneticPr fontId="5"/>
  </si>
  <si>
    <t>12-7</t>
  </si>
  <si>
    <t>　AEDレンタル料・テント・ＢＰ用ビブス２００枚他</t>
    <rPh sb="8" eb="9">
      <t>リョウ</t>
    </rPh>
    <rPh sb="16" eb="17">
      <t>ヨウ</t>
    </rPh>
    <rPh sb="23" eb="24">
      <t>マイ</t>
    </rPh>
    <rPh sb="24" eb="25">
      <t>ホカ</t>
    </rPh>
    <phoneticPr fontId="5"/>
  </si>
  <si>
    <t>13</t>
    <phoneticPr fontId="5"/>
  </si>
  <si>
    <t>13-1</t>
    <phoneticPr fontId="5"/>
  </si>
  <si>
    <t>　レフリーカード１．０００枚含む</t>
    <rPh sb="13" eb="14">
      <t>マイ</t>
    </rPh>
    <rPh sb="14" eb="15">
      <t>フク</t>
    </rPh>
    <phoneticPr fontId="31"/>
  </si>
  <si>
    <t>13-2</t>
    <phoneticPr fontId="5"/>
  </si>
  <si>
    <t>審判研修費</t>
    <rPh sb="0" eb="2">
      <t>シンパン</t>
    </rPh>
    <rPh sb="2" eb="5">
      <t>ケンシュウヒ</t>
    </rPh>
    <phoneticPr fontId="5"/>
  </si>
  <si>
    <r>
      <t>　</t>
    </r>
    <r>
      <rPr>
        <sz val="9"/>
        <rFont val="ＭＳ Ｐゴシック"/>
        <family val="3"/>
        <charset val="128"/>
      </rPr>
      <t>実技・講習講師手当</t>
    </r>
    <rPh sb="1" eb="3">
      <t>ジツギ</t>
    </rPh>
    <rPh sb="4" eb="6">
      <t>コウシュウ</t>
    </rPh>
    <rPh sb="6" eb="8">
      <t>コウシ</t>
    </rPh>
    <rPh sb="8" eb="10">
      <t>テアテ</t>
    </rPh>
    <phoneticPr fontId="5"/>
  </si>
  <si>
    <t>13-3</t>
    <phoneticPr fontId="5"/>
  </si>
  <si>
    <t>　審判員マニュアル　　　600部</t>
    <rPh sb="1" eb="4">
      <t>シンパンイン</t>
    </rPh>
    <rPh sb="15" eb="16">
      <t>ブ</t>
    </rPh>
    <phoneticPr fontId="5"/>
  </si>
  <si>
    <t>14</t>
    <phoneticPr fontId="5"/>
  </si>
  <si>
    <t>新年会費</t>
    <rPh sb="0" eb="3">
      <t>シンネンカイ</t>
    </rPh>
    <rPh sb="3" eb="4">
      <t>ヒ</t>
    </rPh>
    <phoneticPr fontId="5"/>
  </si>
  <si>
    <t>15</t>
    <phoneticPr fontId="5"/>
  </si>
  <si>
    <t>15-1</t>
    <phoneticPr fontId="5"/>
  </si>
  <si>
    <t>会費</t>
    <rPh sb="0" eb="1">
      <t>カイ</t>
    </rPh>
    <rPh sb="1" eb="2">
      <t>ヒ</t>
    </rPh>
    <phoneticPr fontId="5"/>
  </si>
  <si>
    <t>　県サッカー協会会費×3</t>
    <rPh sb="1" eb="2">
      <t>ケン</t>
    </rPh>
    <rPh sb="6" eb="8">
      <t>キョウカイ</t>
    </rPh>
    <rPh sb="8" eb="10">
      <t>カイヒ</t>
    </rPh>
    <phoneticPr fontId="5"/>
  </si>
  <si>
    <t>15-2</t>
    <phoneticPr fontId="5"/>
  </si>
  <si>
    <t>15-3</t>
    <phoneticPr fontId="5"/>
  </si>
  <si>
    <t>　朝倉理事退任お礼</t>
  </si>
  <si>
    <t>15-4</t>
    <phoneticPr fontId="5"/>
  </si>
  <si>
    <t>16</t>
    <phoneticPr fontId="5"/>
  </si>
  <si>
    <t>法人化費用</t>
    <rPh sb="0" eb="3">
      <t>ホウジンカ</t>
    </rPh>
    <rPh sb="3" eb="5">
      <t>ヒヨウ</t>
    </rPh>
    <phoneticPr fontId="33"/>
  </si>
  <si>
    <t>　印鑑代（角印・代表者印・銀行印）</t>
    <rPh sb="1" eb="3">
      <t>インカン</t>
    </rPh>
    <rPh sb="3" eb="4">
      <t>ダイ</t>
    </rPh>
    <rPh sb="5" eb="7">
      <t>カクイン</t>
    </rPh>
    <rPh sb="8" eb="10">
      <t>ダイヒョウ</t>
    </rPh>
    <rPh sb="10" eb="11">
      <t>シャ</t>
    </rPh>
    <rPh sb="11" eb="12">
      <t>イン</t>
    </rPh>
    <rPh sb="13" eb="16">
      <t>ギンコウイン</t>
    </rPh>
    <phoneticPr fontId="33"/>
  </si>
  <si>
    <t>17</t>
    <phoneticPr fontId="5"/>
  </si>
  <si>
    <t>18</t>
    <phoneticPr fontId="33"/>
  </si>
  <si>
    <t>以上のとおり報告いたします。</t>
    <rPh sb="0" eb="2">
      <t>イジョウ</t>
    </rPh>
    <rPh sb="6" eb="8">
      <t>ホウコク</t>
    </rPh>
    <phoneticPr fontId="5"/>
  </si>
  <si>
    <t>２０２０年５月２５　日</t>
    <rPh sb="4" eb="5">
      <t>ネン</t>
    </rPh>
    <rPh sb="6" eb="7">
      <t>ガツ</t>
    </rPh>
    <rPh sb="10" eb="11">
      <t>ニチ</t>
    </rPh>
    <phoneticPr fontId="5"/>
  </si>
  <si>
    <t>笠　原　　徹　　　　　　　印</t>
    <rPh sb="0" eb="1">
      <t>カサ</t>
    </rPh>
    <rPh sb="2" eb="3">
      <t>ハラ</t>
    </rPh>
    <rPh sb="5" eb="6">
      <t>トオル</t>
    </rPh>
    <rPh sb="13" eb="14">
      <t>イン</t>
    </rPh>
    <phoneticPr fontId="5"/>
  </si>
  <si>
    <t>監査の結果、上記のとおり相違なきことを認めます。</t>
    <rPh sb="0" eb="2">
      <t>カンサ</t>
    </rPh>
    <rPh sb="3" eb="5">
      <t>ケッカ</t>
    </rPh>
    <rPh sb="6" eb="8">
      <t>ジョウキ</t>
    </rPh>
    <rPh sb="12" eb="14">
      <t>ソウイ</t>
    </rPh>
    <rPh sb="19" eb="20">
      <t>ミト</t>
    </rPh>
    <phoneticPr fontId="5"/>
  </si>
  <si>
    <t>監査役</t>
    <rPh sb="0" eb="3">
      <t>カンサヤク</t>
    </rPh>
    <phoneticPr fontId="5"/>
  </si>
  <si>
    <t>西　村　辰　巳　　　　　印</t>
    <rPh sb="0" eb="1">
      <t>ニシ</t>
    </rPh>
    <rPh sb="2" eb="3">
      <t>ムラ</t>
    </rPh>
    <rPh sb="4" eb="5">
      <t>タツ</t>
    </rPh>
    <rPh sb="6" eb="7">
      <t>ミ</t>
    </rPh>
    <rPh sb="12" eb="13">
      <t>イン</t>
    </rPh>
    <phoneticPr fontId="5"/>
  </si>
  <si>
    <t>平　野　晴　夫　　　　　　印</t>
    <rPh sb="0" eb="1">
      <t>ヒラ</t>
    </rPh>
    <rPh sb="2" eb="3">
      <t>ノ</t>
    </rPh>
    <rPh sb="4" eb="5">
      <t>ハレ</t>
    </rPh>
    <rPh sb="6" eb="7">
      <t>オット</t>
    </rPh>
    <rPh sb="13" eb="14">
      <t>イン</t>
    </rPh>
    <phoneticPr fontId="5"/>
  </si>
  <si>
    <t>2019年度繰越金より</t>
    <rPh sb="4" eb="6">
      <t>ネンド</t>
    </rPh>
    <rPh sb="6" eb="8">
      <t>クリコシ</t>
    </rPh>
    <rPh sb="8" eb="9">
      <t>キン</t>
    </rPh>
    <phoneticPr fontId="5"/>
  </si>
  <si>
    <t>　　　２０１９年度　（一社）神奈川シニアサッカーリーグ　　</t>
    <rPh sb="7" eb="8">
      <t>ド</t>
    </rPh>
    <rPh sb="11" eb="12">
      <t>イチ</t>
    </rPh>
    <rPh sb="12" eb="13">
      <t>シャ</t>
    </rPh>
    <rPh sb="14" eb="17">
      <t>カナガワ</t>
    </rPh>
    <phoneticPr fontId="5"/>
  </si>
  <si>
    <t>　　</t>
    <phoneticPr fontId="33"/>
  </si>
  <si>
    <t>月次決算・決算書作成システム費用等</t>
    <rPh sb="0" eb="2">
      <t>ゲツジ</t>
    </rPh>
    <rPh sb="2" eb="4">
      <t>ケッサン</t>
    </rPh>
    <rPh sb="5" eb="7">
      <t>ケッサン</t>
    </rPh>
    <rPh sb="7" eb="8">
      <t>ショ</t>
    </rPh>
    <rPh sb="8" eb="10">
      <t>サクセイ</t>
    </rPh>
    <rPh sb="14" eb="16">
      <t>ヒヨウ</t>
    </rPh>
    <rPh sb="16" eb="17">
      <t>トウ</t>
    </rPh>
    <phoneticPr fontId="33"/>
  </si>
  <si>
    <t>④</t>
    <phoneticPr fontId="31"/>
  </si>
  <si>
    <t>③ ＋ ④</t>
    <phoneticPr fontId="33"/>
  </si>
  <si>
    <t>２０２０年度　「第１回　実行委員会（旧代表者会議）」　資料</t>
    <rPh sb="4" eb="6">
      <t>ネンド</t>
    </rPh>
    <rPh sb="8" eb="9">
      <t>ダイ</t>
    </rPh>
    <rPh sb="10" eb="11">
      <t>カイ</t>
    </rPh>
    <rPh sb="12" eb="14">
      <t>ジッコウ</t>
    </rPh>
    <rPh sb="14" eb="17">
      <t>イインカイ</t>
    </rPh>
    <rPh sb="18" eb="19">
      <t>キュウ</t>
    </rPh>
    <rPh sb="19" eb="22">
      <t>ダイヒョウシャ</t>
    </rPh>
    <rPh sb="22" eb="24">
      <t>カイギ</t>
    </rPh>
    <rPh sb="27" eb="29">
      <t>シリョウ</t>
    </rPh>
    <phoneticPr fontId="5"/>
  </si>
  <si>
    <t>海老名文化会館　３Ｆ多目的室</t>
    <rPh sb="0" eb="3">
      <t>エビナ</t>
    </rPh>
    <rPh sb="3" eb="5">
      <t>ブンカ</t>
    </rPh>
    <rPh sb="5" eb="7">
      <t>カイカン</t>
    </rPh>
    <rPh sb="10" eb="13">
      <t>タモクテキ</t>
    </rPh>
    <rPh sb="13" eb="14">
      <t>シツ</t>
    </rPh>
    <phoneticPr fontId="5"/>
  </si>
  <si>
    <t>四十雀の部</t>
    <rPh sb="0" eb="3">
      <t>シジュウカラ</t>
    </rPh>
    <rPh sb="4" eb="5">
      <t>ブ</t>
    </rPh>
    <phoneticPr fontId="5"/>
  </si>
  <si>
    <t>優勝：西湘Ｗｉｎｇｓ</t>
    <rPh sb="0" eb="2">
      <t>ユウショウ</t>
    </rPh>
    <rPh sb="3" eb="5">
      <t>セイショウ</t>
    </rPh>
    <phoneticPr fontId="5"/>
  </si>
  <si>
    <t>準優勝：　厚木シニア　　　　</t>
    <rPh sb="0" eb="3">
      <t>ジュンユウショウ</t>
    </rPh>
    <rPh sb="5" eb="7">
      <t>アツギ</t>
    </rPh>
    <phoneticPr fontId="5"/>
  </si>
  <si>
    <t>第３位：ＦＣ旭４０’Ｓ　　　　第３位：多摩クラブ４０</t>
    <rPh sb="0" eb="1">
      <t>ダイ</t>
    </rPh>
    <rPh sb="2" eb="3">
      <t>イ</t>
    </rPh>
    <rPh sb="6" eb="7">
      <t>アサヒ</t>
    </rPh>
    <rPh sb="15" eb="16">
      <t>ダイ</t>
    </rPh>
    <rPh sb="17" eb="18">
      <t>イ</t>
    </rPh>
    <rPh sb="19" eb="21">
      <t>タマ</t>
    </rPh>
    <phoneticPr fontId="5"/>
  </si>
  <si>
    <t>五十雀の部　　　</t>
    <rPh sb="0" eb="2">
      <t>50</t>
    </rPh>
    <rPh sb="2" eb="3">
      <t>スズメ</t>
    </rPh>
    <rPh sb="4" eb="5">
      <t>ブ</t>
    </rPh>
    <phoneticPr fontId="5"/>
  </si>
  <si>
    <t>優勝：川崎シニアＳＣ５０</t>
    <rPh sb="0" eb="2">
      <t>ユウショウ</t>
    </rPh>
    <rPh sb="3" eb="5">
      <t>カワサキ</t>
    </rPh>
    <phoneticPr fontId="5"/>
  </si>
  <si>
    <t>準優勝：　茅ヶ崎五十雀　　　　　</t>
    <rPh sb="0" eb="3">
      <t>ジュンユウショウ</t>
    </rPh>
    <rPh sb="5" eb="8">
      <t>チガサキ</t>
    </rPh>
    <rPh sb="8" eb="10">
      <t>50</t>
    </rPh>
    <rPh sb="10" eb="11">
      <t>スズメ</t>
    </rPh>
    <phoneticPr fontId="5"/>
  </si>
  <si>
    <t>第３位：小田原シーガルズ五十雀　第３位：足柄上シニア５０</t>
    <rPh sb="0" eb="1">
      <t>ダイ</t>
    </rPh>
    <rPh sb="2" eb="3">
      <t>イ</t>
    </rPh>
    <rPh sb="16" eb="17">
      <t>ダイ</t>
    </rPh>
    <rPh sb="18" eb="19">
      <t>イ</t>
    </rPh>
    <rPh sb="20" eb="22">
      <t>アシガラ</t>
    </rPh>
    <rPh sb="22" eb="23">
      <t>カミ</t>
    </rPh>
    <phoneticPr fontId="5"/>
  </si>
  <si>
    <t>六十雀の部　　　</t>
    <rPh sb="0" eb="2">
      <t>ロクジュウ</t>
    </rPh>
    <rPh sb="2" eb="3">
      <t>スズメ</t>
    </rPh>
    <rPh sb="4" eb="5">
      <t>ブ</t>
    </rPh>
    <phoneticPr fontId="5"/>
  </si>
  <si>
    <t>優勝：神奈川四十雀６０</t>
    <rPh sb="0" eb="2">
      <t>ユウショウ</t>
    </rPh>
    <rPh sb="3" eb="6">
      <t>カナガワ</t>
    </rPh>
    <rPh sb="6" eb="9">
      <t>シジュウカラ</t>
    </rPh>
    <phoneticPr fontId="5"/>
  </si>
  <si>
    <t>準優勝：横浜シニア６０　　　　　　</t>
    <rPh sb="0" eb="3">
      <t>ジュンユウショウ</t>
    </rPh>
    <rPh sb="4" eb="6">
      <t>ヨコハマ</t>
    </rPh>
    <phoneticPr fontId="5"/>
  </si>
  <si>
    <t>第３位：横浜ＯＢ６０　　　　第３位：茅ヶ崎えぼし</t>
    <rPh sb="0" eb="1">
      <t>ダイ</t>
    </rPh>
    <rPh sb="2" eb="3">
      <t>イ</t>
    </rPh>
    <rPh sb="14" eb="15">
      <t>ダイ</t>
    </rPh>
    <rPh sb="16" eb="17">
      <t>イ</t>
    </rPh>
    <rPh sb="18" eb="21">
      <t>チガサキ</t>
    </rPh>
    <phoneticPr fontId="5"/>
  </si>
  <si>
    <t>中止</t>
    <rPh sb="0" eb="2">
      <t>チュウシ</t>
    </rPh>
    <phoneticPr fontId="5"/>
  </si>
  <si>
    <t>準優勝：秦野シニアＦＣ５０</t>
    <rPh sb="0" eb="3">
      <t>ジュンユウショウ</t>
    </rPh>
    <rPh sb="4" eb="6">
      <t>ハダノ</t>
    </rPh>
    <phoneticPr fontId="5"/>
  </si>
  <si>
    <t>優勝：横浜シニア６０</t>
    <rPh sb="0" eb="2">
      <t>ユウショウ</t>
    </rPh>
    <rPh sb="3" eb="5">
      <t>ヨコハマ</t>
    </rPh>
    <phoneticPr fontId="5"/>
  </si>
  <si>
    <t>準優勝：神奈川６０</t>
    <rPh sb="0" eb="3">
      <t>ジュンユウショウ</t>
    </rPh>
    <rPh sb="4" eb="7">
      <t>カナガワ</t>
    </rPh>
    <phoneticPr fontId="5"/>
  </si>
  <si>
    <t>県議長杯トーナメント大会</t>
    <rPh sb="0" eb="1">
      <t>ケン</t>
    </rPh>
    <rPh sb="1" eb="3">
      <t>ギチョウ</t>
    </rPh>
    <rPh sb="3" eb="4">
      <t>ハイ</t>
    </rPh>
    <rPh sb="10" eb="12">
      <t>タイカイ</t>
    </rPh>
    <phoneticPr fontId="5"/>
  </si>
  <si>
    <t>丸尾杯選手権大会</t>
    <rPh sb="0" eb="2">
      <t>マルオ</t>
    </rPh>
    <rPh sb="2" eb="3">
      <t>ハイ</t>
    </rPh>
    <rPh sb="3" eb="6">
      <t>センシュケン</t>
    </rPh>
    <rPh sb="6" eb="8">
      <t>タイカイ</t>
    </rPh>
    <phoneticPr fontId="5"/>
  </si>
  <si>
    <t>表彰はなし、表彰状と盾等を渡すのみ</t>
    <rPh sb="0" eb="2">
      <t>ヒョウショウ</t>
    </rPh>
    <rPh sb="6" eb="9">
      <t>ヒョウショウジョウ</t>
    </rPh>
    <rPh sb="10" eb="11">
      <t>タテ</t>
    </rPh>
    <rPh sb="11" eb="12">
      <t>トウ</t>
    </rPh>
    <rPh sb="13" eb="14">
      <t>ワタ</t>
    </rPh>
    <phoneticPr fontId="33"/>
  </si>
  <si>
    <t>４．リーグ部会</t>
    <rPh sb="5" eb="7">
      <t>ブカイ</t>
    </rPh>
    <phoneticPr fontId="5"/>
  </si>
  <si>
    <t>　　３）２０１９年度トーナメント・丸尾杯の表彰について</t>
    <rPh sb="8" eb="10">
      <t>ネンド</t>
    </rPh>
    <rPh sb="17" eb="19">
      <t>マルオ</t>
    </rPh>
    <rPh sb="19" eb="20">
      <t>ハイ</t>
    </rPh>
    <rPh sb="21" eb="23">
      <t>ヒョウショウ</t>
    </rPh>
    <phoneticPr fontId="33"/>
  </si>
  <si>
    <t>２０２０年度後半リーグ運営</t>
    <rPh sb="4" eb="6">
      <t>ネンド</t>
    </rPh>
    <rPh sb="6" eb="8">
      <t>コウハン</t>
    </rPh>
    <rPh sb="11" eb="13">
      <t>ウンエイ</t>
    </rPh>
    <phoneticPr fontId="31"/>
  </si>
  <si>
    <t>中止</t>
    <rPh sb="0" eb="2">
      <t>チュウシ</t>
    </rPh>
    <phoneticPr fontId="31"/>
  </si>
  <si>
    <t>２０２０年度後半リーグ運営</t>
    <rPh sb="4" eb="6">
      <t>ネンド</t>
    </rPh>
    <rPh sb="6" eb="8">
      <t>コウハン</t>
    </rPh>
    <rPh sb="11" eb="13">
      <t>ウンエイ</t>
    </rPh>
    <phoneticPr fontId="5"/>
  </si>
  <si>
    <t>新規加盟チームについて</t>
    <rPh sb="0" eb="2">
      <t>シンキ</t>
    </rPh>
    <rPh sb="2" eb="4">
      <t>カメイ</t>
    </rPh>
    <phoneticPr fontId="31"/>
  </si>
  <si>
    <t>新規加盟チーム承認</t>
    <rPh sb="0" eb="2">
      <t>シンキ</t>
    </rPh>
    <rPh sb="2" eb="4">
      <t>カメイ</t>
    </rPh>
    <rPh sb="7" eb="9">
      <t>ショウニン</t>
    </rPh>
    <phoneticPr fontId="31"/>
  </si>
  <si>
    <t>2019年実績：更新284名・新規112名</t>
    <rPh sb="4" eb="5">
      <t>ネン</t>
    </rPh>
    <rPh sb="5" eb="7">
      <t>ジッセキ</t>
    </rPh>
    <rPh sb="8" eb="10">
      <t>コウシン</t>
    </rPh>
    <rPh sb="13" eb="14">
      <t>メイ</t>
    </rPh>
    <rPh sb="15" eb="17">
      <t>シンキ</t>
    </rPh>
    <rPh sb="20" eb="21">
      <t>メイ</t>
    </rPh>
    <phoneticPr fontId="31"/>
  </si>
  <si>
    <t>2020年度予算では別掲</t>
    <rPh sb="4" eb="6">
      <t>ネンド</t>
    </rPh>
    <rPh sb="6" eb="8">
      <t>ヨサン</t>
    </rPh>
    <rPh sb="10" eb="12">
      <t>ベッケイ</t>
    </rPh>
    <phoneticPr fontId="33"/>
  </si>
  <si>
    <t>（単位　円）</t>
    <rPh sb="1" eb="3">
      <t>タンイ</t>
    </rPh>
    <rPh sb="4" eb="5">
      <t>エン</t>
    </rPh>
    <phoneticPr fontId="5"/>
  </si>
  <si>
    <t>項目</t>
    <rPh sb="0" eb="2">
      <t>コウモク</t>
    </rPh>
    <phoneticPr fontId="5"/>
  </si>
  <si>
    <t>予算</t>
    <rPh sb="0" eb="2">
      <t>ヨサン</t>
    </rPh>
    <phoneticPr fontId="5"/>
  </si>
  <si>
    <t>決算</t>
    <rPh sb="0" eb="2">
      <t>ケッサン</t>
    </rPh>
    <phoneticPr fontId="5"/>
  </si>
  <si>
    <t>備考</t>
    <rPh sb="0" eb="2">
      <t>ビコウ</t>
    </rPh>
    <phoneticPr fontId="5"/>
  </si>
  <si>
    <t xml:space="preserve"> １）収入の部</t>
    <phoneticPr fontId="42"/>
  </si>
  <si>
    <t>　（２）雑収入</t>
    <phoneticPr fontId="5"/>
  </si>
  <si>
    <t xml:space="preserve"> 銀行口座利子</t>
    <rPh sb="1" eb="3">
      <t>ギンコウ</t>
    </rPh>
    <rPh sb="3" eb="5">
      <t>コウザ</t>
    </rPh>
    <rPh sb="5" eb="7">
      <t>リシ</t>
    </rPh>
    <phoneticPr fontId="5"/>
  </si>
  <si>
    <t xml:space="preserve"> ２）支出の部</t>
    <phoneticPr fontId="42"/>
  </si>
  <si>
    <t>　（１）一般会計へ</t>
    <rPh sb="4" eb="6">
      <t>イッパン</t>
    </rPh>
    <rPh sb="6" eb="8">
      <t>カイケイ</t>
    </rPh>
    <phoneticPr fontId="5"/>
  </si>
  <si>
    <t>基金合計</t>
    <rPh sb="0" eb="2">
      <t>キキン</t>
    </rPh>
    <rPh sb="2" eb="4">
      <t>ゴウケイ</t>
    </rPh>
    <phoneticPr fontId="5"/>
  </si>
  <si>
    <t>以上の通り報告いたします。</t>
    <rPh sb="0" eb="2">
      <t>イジョウ</t>
    </rPh>
    <rPh sb="3" eb="4">
      <t>トオ</t>
    </rPh>
    <rPh sb="5" eb="7">
      <t>ホウコク</t>
    </rPh>
    <phoneticPr fontId="5"/>
  </si>
  <si>
    <t xml:space="preserve">　　　　　笠原　徹  </t>
    <rPh sb="5" eb="7">
      <t>カサハラ</t>
    </rPh>
    <rPh sb="8" eb="9">
      <t>トオル</t>
    </rPh>
    <phoneticPr fontId="5"/>
  </si>
  <si>
    <t>監査の結果、上記の通り相違なきことを認めます。</t>
    <rPh sb="0" eb="2">
      <t>カンサ</t>
    </rPh>
    <rPh sb="3" eb="5">
      <t>ケッカ</t>
    </rPh>
    <rPh sb="6" eb="8">
      <t>ジョウキ</t>
    </rPh>
    <rPh sb="9" eb="10">
      <t>トオ</t>
    </rPh>
    <rPh sb="11" eb="13">
      <t>ソウイ</t>
    </rPh>
    <rPh sb="18" eb="19">
      <t>ミト</t>
    </rPh>
    <phoneticPr fontId="5"/>
  </si>
  <si>
    <t xml:space="preserve">　　　　　西 村  辰 巳  </t>
    <rPh sb="5" eb="6">
      <t>ニシ</t>
    </rPh>
    <rPh sb="7" eb="8">
      <t>ムラ</t>
    </rPh>
    <rPh sb="10" eb="11">
      <t>タツ</t>
    </rPh>
    <rPh sb="12" eb="13">
      <t>ミ</t>
    </rPh>
    <phoneticPr fontId="5"/>
  </si>
  <si>
    <t>　（１）2018年度より繰越金</t>
    <rPh sb="8" eb="10">
      <t>ネンド</t>
    </rPh>
    <rPh sb="12" eb="14">
      <t>クリコシ</t>
    </rPh>
    <phoneticPr fontId="5"/>
  </si>
  <si>
    <t>　（３）2019年度基金繰入金</t>
    <phoneticPr fontId="42"/>
  </si>
  <si>
    <t xml:space="preserve">　　　　　平 野　晴 夫  </t>
    <rPh sb="5" eb="6">
      <t>ヒラ</t>
    </rPh>
    <rPh sb="7" eb="8">
      <t>ノ</t>
    </rPh>
    <rPh sb="9" eb="10">
      <t>ハレ</t>
    </rPh>
    <rPh sb="11" eb="12">
      <t>オット</t>
    </rPh>
    <phoneticPr fontId="5"/>
  </si>
  <si>
    <t>　2020年度へ繰越し</t>
    <phoneticPr fontId="42"/>
  </si>
  <si>
    <t>Ｐ．１／5</t>
    <phoneticPr fontId="5"/>
  </si>
  <si>
    <t>Ｐ．２／5</t>
    <phoneticPr fontId="31"/>
  </si>
  <si>
    <t>Ｐ．３／5</t>
    <phoneticPr fontId="31"/>
  </si>
  <si>
    <t>Ｐ．4／5</t>
    <phoneticPr fontId="31"/>
  </si>
  <si>
    <t>Ｐ．5／5</t>
    <phoneticPr fontId="31"/>
  </si>
  <si>
    <t>総務兼財務理事</t>
    <rPh sb="0" eb="2">
      <t>ソウム</t>
    </rPh>
    <rPh sb="2" eb="3">
      <t>ケン</t>
    </rPh>
    <rPh sb="3" eb="5">
      <t>ザイム</t>
    </rPh>
    <rPh sb="5" eb="7">
      <t>リジ</t>
    </rPh>
    <phoneticPr fontId="5"/>
  </si>
  <si>
    <t>（一社）神奈川シニアサッカーリーグ　総務兼財務理事</t>
    <rPh sb="0" eb="2">
      <t>イチシャ</t>
    </rPh>
    <rPh sb="3" eb="6">
      <t>カナガワ</t>
    </rPh>
    <rPh sb="18" eb="20">
      <t>ソウム</t>
    </rPh>
    <rPh sb="20" eb="21">
      <t>ケン</t>
    </rPh>
    <rPh sb="21" eb="23">
      <t>ザイム</t>
    </rPh>
    <rPh sb="22" eb="24">
      <t>リジ</t>
    </rPh>
    <phoneticPr fontId="5"/>
  </si>
  <si>
    <t>（一社） 神奈川シニアサッカーリーグ　  監  査  役</t>
    <rPh sb="0" eb="2">
      <t>イチシャ</t>
    </rPh>
    <rPh sb="4" eb="7">
      <t>カナガワ</t>
    </rPh>
    <rPh sb="20" eb="21">
      <t>ラン</t>
    </rPh>
    <rPh sb="23" eb="24">
      <t>サ</t>
    </rPh>
    <rPh sb="26" eb="27">
      <t>エキ</t>
    </rPh>
    <phoneticPr fontId="5"/>
  </si>
  <si>
    <t xml:space="preserve">        監  査  役</t>
    <rPh sb="8" eb="9">
      <t>ラン</t>
    </rPh>
    <rPh sb="11" eb="12">
      <t>サ</t>
    </rPh>
    <rPh sb="14" eb="15">
      <t>エキ</t>
    </rPh>
    <phoneticPr fontId="5"/>
  </si>
  <si>
    <t xml:space="preserve">　        同             </t>
    <rPh sb="9" eb="10">
      <t>ドウ</t>
    </rPh>
    <phoneticPr fontId="5"/>
  </si>
  <si>
    <t>実行委員会　　　　２０２０年１１月未定　１８：３０～　海老名文化会館３Ｆ多目的室</t>
    <rPh sb="0" eb="2">
      <t>ジッコウ</t>
    </rPh>
    <rPh sb="2" eb="5">
      <t>イインカイ</t>
    </rPh>
    <rPh sb="17" eb="19">
      <t>ミテイ</t>
    </rPh>
    <phoneticPr fontId="5"/>
  </si>
  <si>
    <t>②地方税等</t>
    <rPh sb="1" eb="3">
      <t>チホウ</t>
    </rPh>
    <rPh sb="3" eb="4">
      <t>ゼイ</t>
    </rPh>
    <rPh sb="4" eb="5">
      <t>トウ</t>
    </rPh>
    <phoneticPr fontId="33"/>
  </si>
  <si>
    <t>　　２０２０年８月２２日（土）　１８:００～２０：００</t>
    <rPh sb="6" eb="7">
      <t>ネン</t>
    </rPh>
    <rPh sb="8" eb="9">
      <t>ガツ</t>
    </rPh>
    <rPh sb="11" eb="12">
      <t>ニチ</t>
    </rPh>
    <rPh sb="13" eb="14">
      <t>ツチ</t>
    </rPh>
    <phoneticPr fontId="5"/>
  </si>
  <si>
    <t>2019年度（一社）神奈川シニアサッカーリーグ基金会計決算（案）</t>
    <rPh sb="7" eb="8">
      <t>イチ</t>
    </rPh>
    <rPh sb="8" eb="9">
      <t>シャ</t>
    </rPh>
    <rPh sb="10" eb="13">
      <t>カナガワ</t>
    </rPh>
    <rPh sb="30" eb="31">
      <t>アン</t>
    </rPh>
    <phoneticPr fontId="5"/>
  </si>
  <si>
    <t>・選手名簿 ・封筒 　･賞状他　</t>
    <rPh sb="1" eb="3">
      <t>センシュ</t>
    </rPh>
    <rPh sb="3" eb="5">
      <t>メイボ</t>
    </rPh>
    <rPh sb="7" eb="9">
      <t>フウトウ</t>
    </rPh>
    <rPh sb="12" eb="14">
      <t>ショウジョウ</t>
    </rPh>
    <rPh sb="14" eb="15">
      <t>タ</t>
    </rPh>
    <phoneticPr fontId="5"/>
  </si>
  <si>
    <t>　月　　日</t>
    <rPh sb="1" eb="2">
      <t>ツキ</t>
    </rPh>
    <rPh sb="4" eb="5">
      <t>ヒ</t>
    </rPh>
    <phoneticPr fontId="33"/>
  </si>
  <si>
    <t>月</t>
    <rPh sb="0" eb="1">
      <t>ツキ</t>
    </rPh>
    <phoneticPr fontId="33"/>
  </si>
  <si>
    <t>日</t>
    <rPh sb="0" eb="1">
      <t>ヒ</t>
    </rPh>
    <phoneticPr fontId="33"/>
  </si>
  <si>
    <t>時　　間</t>
    <rPh sb="0" eb="1">
      <t>トキ</t>
    </rPh>
    <rPh sb="3" eb="4">
      <t>マ</t>
    </rPh>
    <phoneticPr fontId="33"/>
  </si>
  <si>
    <t>～</t>
    <phoneticPr fontId="33"/>
  </si>
  <si>
    <t>場　　所</t>
    <rPh sb="0" eb="1">
      <t>バ</t>
    </rPh>
    <rPh sb="3" eb="4">
      <t>ショ</t>
    </rPh>
    <phoneticPr fontId="33"/>
  </si>
  <si>
    <t>記　録　者</t>
    <rPh sb="0" eb="1">
      <t>キ</t>
    </rPh>
    <rPh sb="2" eb="3">
      <t>ロク</t>
    </rPh>
    <rPh sb="4" eb="5">
      <t>モノ</t>
    </rPh>
    <phoneticPr fontId="33"/>
  </si>
  <si>
    <t>会長</t>
    <rPh sb="0" eb="2">
      <t>カイチョウ</t>
    </rPh>
    <phoneticPr fontId="33"/>
  </si>
  <si>
    <t>監事</t>
    <rPh sb="0" eb="2">
      <t>カンジ</t>
    </rPh>
    <phoneticPr fontId="33"/>
  </si>
  <si>
    <t>氏名</t>
    <rPh sb="0" eb="2">
      <t>シメイ</t>
    </rPh>
    <phoneticPr fontId="33"/>
  </si>
  <si>
    <t>新倉会長</t>
    <rPh sb="0" eb="2">
      <t>ニイクラ</t>
    </rPh>
    <rPh sb="2" eb="4">
      <t>カイチョウ</t>
    </rPh>
    <phoneticPr fontId="33"/>
  </si>
  <si>
    <t>高橋副会長</t>
    <rPh sb="0" eb="2">
      <t>タカハシ</t>
    </rPh>
    <rPh sb="2" eb="5">
      <t>フクカイチョウ</t>
    </rPh>
    <phoneticPr fontId="33"/>
  </si>
  <si>
    <t>黒川副会長</t>
    <rPh sb="0" eb="2">
      <t>クロカワ</t>
    </rPh>
    <rPh sb="2" eb="5">
      <t>フクカイチョウ</t>
    </rPh>
    <phoneticPr fontId="33"/>
  </si>
  <si>
    <t>山本理事</t>
    <rPh sb="0" eb="2">
      <t>ヤマモト</t>
    </rPh>
    <rPh sb="2" eb="4">
      <t>リジ</t>
    </rPh>
    <phoneticPr fontId="33"/>
  </si>
  <si>
    <t>星野理事</t>
    <rPh sb="0" eb="2">
      <t>ホシノ</t>
    </rPh>
    <rPh sb="2" eb="4">
      <t>リジ</t>
    </rPh>
    <phoneticPr fontId="33"/>
  </si>
  <si>
    <t>福田理事</t>
    <rPh sb="0" eb="2">
      <t>フクダ</t>
    </rPh>
    <rPh sb="2" eb="4">
      <t>リジ</t>
    </rPh>
    <phoneticPr fontId="33"/>
  </si>
  <si>
    <t>和田理事</t>
    <rPh sb="0" eb="2">
      <t>ワダ</t>
    </rPh>
    <rPh sb="2" eb="4">
      <t>リジ</t>
    </rPh>
    <phoneticPr fontId="33"/>
  </si>
  <si>
    <t>川島理事</t>
    <rPh sb="0" eb="2">
      <t>カワシマ</t>
    </rPh>
    <rPh sb="2" eb="4">
      <t>リジ</t>
    </rPh>
    <phoneticPr fontId="33"/>
  </si>
  <si>
    <t>伊通理事</t>
    <rPh sb="0" eb="2">
      <t>イツウ</t>
    </rPh>
    <rPh sb="2" eb="4">
      <t>リジ</t>
    </rPh>
    <phoneticPr fontId="33"/>
  </si>
  <si>
    <t>大島理事</t>
    <rPh sb="0" eb="2">
      <t>オオシマ</t>
    </rPh>
    <rPh sb="2" eb="4">
      <t>リジ</t>
    </rPh>
    <phoneticPr fontId="33"/>
  </si>
  <si>
    <t>小林理事</t>
    <rPh sb="0" eb="2">
      <t>コバヤシ</t>
    </rPh>
    <rPh sb="2" eb="4">
      <t>リジ</t>
    </rPh>
    <phoneticPr fontId="33"/>
  </si>
  <si>
    <t>今本理事</t>
    <rPh sb="0" eb="2">
      <t>イマモト</t>
    </rPh>
    <rPh sb="2" eb="4">
      <t>リジ</t>
    </rPh>
    <phoneticPr fontId="33"/>
  </si>
  <si>
    <t>出欠</t>
    <rPh sb="0" eb="2">
      <t>シュッケツ</t>
    </rPh>
    <phoneticPr fontId="33"/>
  </si>
  <si>
    <t>○</t>
    <phoneticPr fontId="33"/>
  </si>
  <si>
    <t>○</t>
    <phoneticPr fontId="33"/>
  </si>
  <si>
    <t>○</t>
    <phoneticPr fontId="33"/>
  </si>
  <si>
    <t>○</t>
    <phoneticPr fontId="33"/>
  </si>
  <si>
    <t>○</t>
    <phoneticPr fontId="33"/>
  </si>
  <si>
    <t>印</t>
    <rPh sb="0" eb="1">
      <t>イン</t>
    </rPh>
    <phoneticPr fontId="33"/>
  </si>
  <si>
    <t>　１．会長あいさつ</t>
    <rPh sb="3" eb="5">
      <t>カイチョウ</t>
    </rPh>
    <phoneticPr fontId="33"/>
  </si>
  <si>
    <t>次回予定</t>
    <rPh sb="0" eb="2">
      <t>ジカイ</t>
    </rPh>
    <rPh sb="2" eb="4">
      <t>ヨテイ</t>
    </rPh>
    <phoneticPr fontId="33"/>
  </si>
  <si>
    <t>～</t>
    <phoneticPr fontId="33"/>
  </si>
  <si>
    <t>笠原理事</t>
    <rPh sb="0" eb="2">
      <t>カサワラ</t>
    </rPh>
    <rPh sb="2" eb="4">
      <t>リジ</t>
    </rPh>
    <phoneticPr fontId="33"/>
  </si>
  <si>
    <t>小野理事</t>
    <rPh sb="0" eb="2">
      <t>オノ</t>
    </rPh>
    <rPh sb="2" eb="4">
      <t>リジ</t>
    </rPh>
    <phoneticPr fontId="33"/>
  </si>
  <si>
    <t>佐々木理事</t>
    <rPh sb="0" eb="3">
      <t>ササキ</t>
    </rPh>
    <rPh sb="3" eb="5">
      <t>リジ</t>
    </rPh>
    <phoneticPr fontId="33"/>
  </si>
  <si>
    <t>　２０２０　年度　第　１回　実行委員会議事録　　</t>
    <rPh sb="6" eb="8">
      <t>ネンド</t>
    </rPh>
    <rPh sb="9" eb="10">
      <t>ダイ</t>
    </rPh>
    <rPh sb="12" eb="13">
      <t>カイ</t>
    </rPh>
    <rPh sb="14" eb="16">
      <t>ジッコウ</t>
    </rPh>
    <rPh sb="16" eb="19">
      <t>イインカイ</t>
    </rPh>
    <rPh sb="19" eb="22">
      <t>ギジロク</t>
    </rPh>
    <phoneticPr fontId="33"/>
  </si>
  <si>
    <t>　２０２０　　年</t>
    <rPh sb="7" eb="8">
      <t>ネン</t>
    </rPh>
    <phoneticPr fontId="33"/>
  </si>
  <si>
    <t>８</t>
    <phoneticPr fontId="33"/>
  </si>
  <si>
    <t>２２</t>
    <phoneticPr fontId="33"/>
  </si>
  <si>
    <t>(土)</t>
    <rPh sb="1" eb="2">
      <t>ツチ</t>
    </rPh>
    <phoneticPr fontId="33"/>
  </si>
  <si>
    <t>18:00</t>
    <phoneticPr fontId="33"/>
  </si>
  <si>
    <t>20:00</t>
    <phoneticPr fontId="33"/>
  </si>
  <si>
    <t>福田　等</t>
    <rPh sb="0" eb="4">
      <t>フ</t>
    </rPh>
    <phoneticPr fontId="33"/>
  </si>
  <si>
    <t>　１．　２０２０年度リーグ行事及び運営について</t>
    <phoneticPr fontId="33"/>
  </si>
  <si>
    <t>　２．　２０１９年度決算と２０２０年度予算について</t>
    <rPh sb="10" eb="12">
      <t>ケッサン</t>
    </rPh>
    <rPh sb="17" eb="19">
      <t>ネンド</t>
    </rPh>
    <rPh sb="19" eb="21">
      <t>ヨサン</t>
    </rPh>
    <phoneticPr fontId="33"/>
  </si>
  <si>
    <t>　３．　その他</t>
    <phoneticPr fontId="31"/>
  </si>
  <si>
    <t>　４．リーグ部会</t>
    <rPh sb="6" eb="8">
      <t>ブカイ</t>
    </rPh>
    <phoneticPr fontId="5"/>
  </si>
  <si>
    <t>　２０　２０　年</t>
    <rPh sb="7" eb="8">
      <t>ネン</t>
    </rPh>
    <phoneticPr fontId="33"/>
  </si>
  <si>
    <t>１１</t>
    <phoneticPr fontId="33"/>
  </si>
  <si>
    <t>７</t>
    <phoneticPr fontId="33"/>
  </si>
  <si>
    <t xml:space="preserve"> 海老名市文化会館　３５１～３５３多目的室</t>
    <rPh sb="1" eb="4">
      <t>エビナ</t>
    </rPh>
    <rPh sb="4" eb="5">
      <t>シ</t>
    </rPh>
    <rPh sb="5" eb="7">
      <t>ブンカ</t>
    </rPh>
    <rPh sb="7" eb="9">
      <t>カイカン</t>
    </rPh>
    <rPh sb="17" eb="20">
      <t>タモクテキ</t>
    </rPh>
    <rPh sb="20" eb="21">
      <t>シツ</t>
    </rPh>
    <phoneticPr fontId="5"/>
  </si>
  <si>
    <t xml:space="preserve">  海老名市文化会館　３５１～３５３多目的室</t>
    <phoneticPr fontId="31"/>
  </si>
  <si>
    <t>内容については変更しない。</t>
    <rPh sb="0" eb="2">
      <t>ナイヨウ</t>
    </rPh>
    <rPh sb="7" eb="9">
      <t>ヘンコウ</t>
    </rPh>
    <phoneticPr fontId="31"/>
  </si>
  <si>
    <t>・チェックシートの内容について色々要望が出ていますが、上部団体からの指導によるものなので</t>
    <rPh sb="9" eb="11">
      <t>ナイヨウ</t>
    </rPh>
    <rPh sb="15" eb="17">
      <t>イロイロ</t>
    </rPh>
    <rPh sb="17" eb="19">
      <t>ヨウボウ</t>
    </rPh>
    <rPh sb="20" eb="21">
      <t>デ</t>
    </rPh>
    <rPh sb="27" eb="29">
      <t>ジョウブ</t>
    </rPh>
    <rPh sb="29" eb="31">
      <t>ダンタイ</t>
    </rPh>
    <rPh sb="34" eb="36">
      <t>シドウ</t>
    </rPh>
    <phoneticPr fontId="31"/>
  </si>
  <si>
    <t>・新型コロナの影響でリーグ戦開幕が９月となったため、丸尾杯とトーナメント大会を中止とし、リーグ戦の成立を</t>
    <rPh sb="1" eb="3">
      <t>シンガタ</t>
    </rPh>
    <rPh sb="7" eb="9">
      <t>エイキョウ</t>
    </rPh>
    <rPh sb="13" eb="14">
      <t>セン</t>
    </rPh>
    <rPh sb="14" eb="16">
      <t>カイマク</t>
    </rPh>
    <rPh sb="18" eb="19">
      <t>ガツ</t>
    </rPh>
    <rPh sb="26" eb="28">
      <t>マルオ</t>
    </rPh>
    <rPh sb="28" eb="29">
      <t>ハイ</t>
    </rPh>
    <rPh sb="36" eb="38">
      <t>タイカイ</t>
    </rPh>
    <rPh sb="39" eb="41">
      <t>チュウシ</t>
    </rPh>
    <rPh sb="47" eb="48">
      <t>セン</t>
    </rPh>
    <rPh sb="49" eb="51">
      <t>セイリツ</t>
    </rPh>
    <phoneticPr fontId="31"/>
  </si>
  <si>
    <t>優先する。</t>
    <rPh sb="0" eb="2">
      <t>ユウセン</t>
    </rPh>
    <phoneticPr fontId="31"/>
  </si>
  <si>
    <t>・・・笠原総務理事が説明</t>
  </si>
  <si>
    <t>・・・星野競技委員長が説明</t>
    <rPh sb="3" eb="5">
      <t>ホシノ</t>
    </rPh>
    <rPh sb="5" eb="7">
      <t>キョウギ</t>
    </rPh>
    <rPh sb="7" eb="10">
      <t>イインチョウ</t>
    </rPh>
    <phoneticPr fontId="31"/>
  </si>
  <si>
    <t>・未消化を減らしたいので、グランド提供をお願いしたい。</t>
    <rPh sb="1" eb="4">
      <t>ミショウカ</t>
    </rPh>
    <rPh sb="5" eb="6">
      <t>ヘ</t>
    </rPh>
    <rPh sb="17" eb="19">
      <t>テイキョウ</t>
    </rPh>
    <rPh sb="21" eb="22">
      <t>ネガ</t>
    </rPh>
    <phoneticPr fontId="31"/>
  </si>
  <si>
    <t>・マスクやフェイスシールドを使うので、熱中症に注意して欲しい。</t>
    <rPh sb="14" eb="15">
      <t>ツカ</t>
    </rPh>
    <rPh sb="19" eb="22">
      <t>ネッチュウショウ</t>
    </rPh>
    <rPh sb="23" eb="25">
      <t>チュウイ</t>
    </rPh>
    <rPh sb="27" eb="28">
      <t>ホ</t>
    </rPh>
    <phoneticPr fontId="31"/>
  </si>
  <si>
    <t>・健康チェックシート以外に施設専用の提出書類がある。必ず提出のこと。</t>
    <rPh sb="1" eb="3">
      <t>ケンコウ</t>
    </rPh>
    <rPh sb="10" eb="12">
      <t>イガイ</t>
    </rPh>
    <rPh sb="13" eb="15">
      <t>シセツ</t>
    </rPh>
    <rPh sb="15" eb="17">
      <t>センヨウ</t>
    </rPh>
    <rPh sb="18" eb="20">
      <t>テイシュツ</t>
    </rPh>
    <rPh sb="20" eb="22">
      <t>ショルイ</t>
    </rPh>
    <rPh sb="26" eb="27">
      <t>カナラ</t>
    </rPh>
    <rPh sb="28" eb="30">
      <t>テイシュツ</t>
    </rPh>
    <phoneticPr fontId="31"/>
  </si>
  <si>
    <t>・４審のマイク禁止は、大声を出すことになるのでマイクの使用を認めるがアルコール消毒をして引き継ぐ。</t>
    <rPh sb="2" eb="3">
      <t>シン</t>
    </rPh>
    <rPh sb="7" eb="9">
      <t>キンシ</t>
    </rPh>
    <rPh sb="11" eb="13">
      <t>オオゴエ</t>
    </rPh>
    <rPh sb="14" eb="15">
      <t>ダ</t>
    </rPh>
    <rPh sb="27" eb="29">
      <t>シヨウ</t>
    </rPh>
    <rPh sb="30" eb="31">
      <t>ミト</t>
    </rPh>
    <rPh sb="39" eb="41">
      <t>ショウドク</t>
    </rPh>
    <rPh sb="44" eb="45">
      <t>ヒ</t>
    </rPh>
    <rPh sb="46" eb="47">
      <t>ツ</t>
    </rPh>
    <phoneticPr fontId="31"/>
  </si>
  <si>
    <t>質問：遅刻者は健康チェックシートを出せば試合に出られるか。</t>
    <rPh sb="0" eb="2">
      <t>シツモン</t>
    </rPh>
    <rPh sb="3" eb="6">
      <t>チコクシャ</t>
    </rPh>
    <rPh sb="7" eb="9">
      <t>ケンコウ</t>
    </rPh>
    <rPh sb="17" eb="18">
      <t>ダ</t>
    </rPh>
    <rPh sb="20" eb="22">
      <t>シアイ</t>
    </rPh>
    <rPh sb="23" eb="24">
      <t>デ</t>
    </rPh>
    <phoneticPr fontId="31"/>
  </si>
  <si>
    <t>回答：第４審かインスペクターがチェックをするので、問題なければ出場できる。</t>
    <rPh sb="0" eb="2">
      <t>カイトウ</t>
    </rPh>
    <rPh sb="3" eb="4">
      <t>ダイ</t>
    </rPh>
    <rPh sb="5" eb="6">
      <t>シン</t>
    </rPh>
    <rPh sb="25" eb="27">
      <t>モンダイ</t>
    </rPh>
    <rPh sb="31" eb="33">
      <t>シュツジョウ</t>
    </rPh>
    <phoneticPr fontId="31"/>
  </si>
  <si>
    <t>＜抜粋＞</t>
    <rPh sb="1" eb="3">
      <t>バッスイ</t>
    </rPh>
    <phoneticPr fontId="31"/>
  </si>
  <si>
    <t>・会場の後ろに用意をしているので、入賞チームは帰りに受け取って返ってください。</t>
    <rPh sb="1" eb="3">
      <t>カイジョウ</t>
    </rPh>
    <rPh sb="4" eb="5">
      <t>ウシ</t>
    </rPh>
    <rPh sb="7" eb="9">
      <t>ヨウイ</t>
    </rPh>
    <rPh sb="17" eb="19">
      <t>ニュウショウ</t>
    </rPh>
    <rPh sb="23" eb="24">
      <t>カエ</t>
    </rPh>
    <rPh sb="26" eb="27">
      <t>ウ</t>
    </rPh>
    <rPh sb="28" eb="29">
      <t>ト</t>
    </rPh>
    <rPh sb="31" eb="32">
      <t>カエ</t>
    </rPh>
    <phoneticPr fontId="31"/>
  </si>
  <si>
    <t>・支出の差のあるものは、トーナメント大会の管理費減、広報のＰＣ故障交換、ＢＰ用のビブス購入</t>
    <rPh sb="1" eb="3">
      <t>シシュツ</t>
    </rPh>
    <rPh sb="4" eb="5">
      <t>サ</t>
    </rPh>
    <rPh sb="18" eb="20">
      <t>タイカイ</t>
    </rPh>
    <rPh sb="21" eb="24">
      <t>カンリヒ</t>
    </rPh>
    <rPh sb="24" eb="25">
      <t>ゲン</t>
    </rPh>
    <rPh sb="26" eb="28">
      <t>コウホウ</t>
    </rPh>
    <rPh sb="31" eb="33">
      <t>コショウ</t>
    </rPh>
    <rPh sb="33" eb="35">
      <t>コウカン</t>
    </rPh>
    <rPh sb="38" eb="39">
      <t>ヨウ</t>
    </rPh>
    <rPh sb="43" eb="45">
      <t>コウニュウ</t>
    </rPh>
    <phoneticPr fontId="31"/>
  </si>
  <si>
    <t>・恒例の新年懇親会も大人数の会食となるため中止とする。</t>
    <rPh sb="1" eb="3">
      <t>コウレイ</t>
    </rPh>
    <rPh sb="4" eb="6">
      <t>シンネン</t>
    </rPh>
    <rPh sb="6" eb="8">
      <t>コンシン</t>
    </rPh>
    <rPh sb="8" eb="9">
      <t>カイ</t>
    </rPh>
    <rPh sb="10" eb="11">
      <t>ダイ</t>
    </rPh>
    <rPh sb="11" eb="13">
      <t>ニンズウ</t>
    </rPh>
    <rPh sb="14" eb="16">
      <t>カイショク</t>
    </rPh>
    <rPh sb="21" eb="23">
      <t>チュウシ</t>
    </rPh>
    <phoneticPr fontId="31"/>
  </si>
  <si>
    <t>・新年懇親会は中止としたので、予算はゼロとした。</t>
    <rPh sb="1" eb="3">
      <t>シンネン</t>
    </rPh>
    <rPh sb="3" eb="5">
      <t>コンシン</t>
    </rPh>
    <rPh sb="5" eb="6">
      <t>カイ</t>
    </rPh>
    <rPh sb="7" eb="9">
      <t>チュウシ</t>
    </rPh>
    <rPh sb="15" eb="17">
      <t>ヨサン</t>
    </rPh>
    <phoneticPr fontId="31"/>
  </si>
  <si>
    <t>・ＨＰのリニューアル費用の６０万円・法人化費用の２１万円は今年度のみの発生</t>
    <rPh sb="10" eb="12">
      <t>ヒヨウ</t>
    </rPh>
    <rPh sb="15" eb="17">
      <t>マンエン</t>
    </rPh>
    <rPh sb="18" eb="21">
      <t>ホウジンカ</t>
    </rPh>
    <rPh sb="21" eb="23">
      <t>ヒヨウ</t>
    </rPh>
    <rPh sb="26" eb="28">
      <t>マンエン</t>
    </rPh>
    <rPh sb="29" eb="32">
      <t>コンネンド</t>
    </rPh>
    <rPh sb="35" eb="37">
      <t>ハッセイ</t>
    </rPh>
    <phoneticPr fontId="31"/>
  </si>
  <si>
    <t>・税務申告費用３０万円は毎年の発生となる。公租公課の７万円は藤沢税務署に相談する。</t>
    <rPh sb="12" eb="14">
      <t>マイトシ</t>
    </rPh>
    <rPh sb="15" eb="17">
      <t>ハッセイ</t>
    </rPh>
    <rPh sb="21" eb="23">
      <t>コウソ</t>
    </rPh>
    <rPh sb="23" eb="25">
      <t>コウカ</t>
    </rPh>
    <rPh sb="27" eb="29">
      <t>マンエン</t>
    </rPh>
    <rPh sb="30" eb="32">
      <t>フジサワ</t>
    </rPh>
    <rPh sb="32" eb="35">
      <t>ゼイムショ</t>
    </rPh>
    <rPh sb="36" eb="38">
      <t>ソウダン</t>
    </rPh>
    <phoneticPr fontId="31"/>
  </si>
  <si>
    <t>・トーナメント大会の中止の返金は現金での返金を考えている。</t>
    <rPh sb="7" eb="9">
      <t>タイカイ</t>
    </rPh>
    <rPh sb="10" eb="12">
      <t>チュウシ</t>
    </rPh>
    <rPh sb="13" eb="15">
      <t>ヘンキン</t>
    </rPh>
    <rPh sb="16" eb="18">
      <t>ゲンキン</t>
    </rPh>
    <rPh sb="20" eb="22">
      <t>ヘンキン</t>
    </rPh>
    <rPh sb="23" eb="24">
      <t>カンガ</t>
    </rPh>
    <phoneticPr fontId="31"/>
  </si>
  <si>
    <t>１／２</t>
    <phoneticPr fontId="31"/>
  </si>
  <si>
    <t>　　２／２</t>
    <phoneticPr fontId="33"/>
  </si>
  <si>
    <t>・ＢＰ用ビブスは、新型コロナの感染対策のため今シーズンは配布しない。</t>
    <rPh sb="3" eb="4">
      <t>ヨウ</t>
    </rPh>
    <rPh sb="9" eb="11">
      <t>シンガタ</t>
    </rPh>
    <rPh sb="15" eb="17">
      <t>カンセン</t>
    </rPh>
    <rPh sb="17" eb="19">
      <t>タイサク</t>
    </rPh>
    <rPh sb="22" eb="23">
      <t>コン</t>
    </rPh>
    <rPh sb="28" eb="30">
      <t>ハイフ</t>
    </rPh>
    <phoneticPr fontId="31"/>
  </si>
  <si>
    <t>・審判実技指導研修会(模範審判)の日程を８／２１にＨＰに掲載した。</t>
    <rPh sb="1" eb="3">
      <t>シンパン</t>
    </rPh>
    <rPh sb="3" eb="5">
      <t>ジツギ</t>
    </rPh>
    <rPh sb="5" eb="7">
      <t>シドウ</t>
    </rPh>
    <rPh sb="7" eb="9">
      <t>ケンシュウ</t>
    </rPh>
    <rPh sb="9" eb="10">
      <t>カイ</t>
    </rPh>
    <rPh sb="11" eb="13">
      <t>モハン</t>
    </rPh>
    <rPh sb="13" eb="15">
      <t>シンパン</t>
    </rPh>
    <rPh sb="17" eb="19">
      <t>ニッテイ</t>
    </rPh>
    <rPh sb="28" eb="30">
      <t>ケイサイ</t>
    </rPh>
    <phoneticPr fontId="31"/>
  </si>
  <si>
    <t>・新型コロナの非常事態宣言により、ＨＰのリニューアルの打ち合わせができず公開が遅れている。</t>
    <rPh sb="1" eb="3">
      <t>シンガタ</t>
    </rPh>
    <rPh sb="7" eb="9">
      <t>ヒジョウ</t>
    </rPh>
    <rPh sb="9" eb="11">
      <t>ジタイ</t>
    </rPh>
    <rPh sb="11" eb="13">
      <t>センゲン</t>
    </rPh>
    <rPh sb="27" eb="28">
      <t>ウ</t>
    </rPh>
    <rPh sb="29" eb="30">
      <t>ア</t>
    </rPh>
    <rPh sb="36" eb="38">
      <t>コウカイ</t>
    </rPh>
    <rPh sb="39" eb="40">
      <t>オク</t>
    </rPh>
    <phoneticPr fontId="31"/>
  </si>
  <si>
    <t>・届出などのメールアドレスも新しいものにしたが、設定が完了していないのでメールアドレスも</t>
    <rPh sb="1" eb="3">
      <t>トドケデ</t>
    </rPh>
    <rPh sb="14" eb="15">
      <t>アタラ</t>
    </rPh>
    <rPh sb="24" eb="26">
      <t>セッテイ</t>
    </rPh>
    <rPh sb="27" eb="29">
      <t>カンリョウ</t>
    </rPh>
    <phoneticPr fontId="31"/>
  </si>
  <si>
    <t>　公表できていないので、従来のアドレスか「問合せ」のメールに送っていただきたい。</t>
    <rPh sb="1" eb="3">
      <t>コウヒョウ</t>
    </rPh>
    <rPh sb="12" eb="14">
      <t>ジュウライ</t>
    </rPh>
    <rPh sb="21" eb="23">
      <t>トイアワ</t>
    </rPh>
    <rPh sb="30" eb="31">
      <t>オク</t>
    </rPh>
    <phoneticPr fontId="31"/>
  </si>
  <si>
    <t>・リーグ部会がスムーズに行えるよう着席場所を決めたので、座席図を参考に着席してもらいたい。</t>
    <rPh sb="4" eb="6">
      <t>ブカイ</t>
    </rPh>
    <rPh sb="12" eb="13">
      <t>オコナ</t>
    </rPh>
    <rPh sb="17" eb="19">
      <t>チャクセキ</t>
    </rPh>
    <rPh sb="19" eb="21">
      <t>バショ</t>
    </rPh>
    <rPh sb="22" eb="23">
      <t>キ</t>
    </rPh>
    <rPh sb="28" eb="30">
      <t>ザセキ</t>
    </rPh>
    <rPh sb="30" eb="31">
      <t>ズ</t>
    </rPh>
    <rPh sb="32" eb="34">
      <t>サンコウ</t>
    </rPh>
    <rPh sb="35" eb="37">
      <t>チャクセキ</t>
    </rPh>
    <phoneticPr fontId="31"/>
  </si>
  <si>
    <t>　カテゴリーごとに固まって座っていれば、間隔も保たれるし、席替えで密にならない。</t>
    <rPh sb="9" eb="10">
      <t>カタ</t>
    </rPh>
    <rPh sb="13" eb="14">
      <t>スワ</t>
    </rPh>
    <rPh sb="20" eb="22">
      <t>カンカク</t>
    </rPh>
    <rPh sb="23" eb="24">
      <t>タモ</t>
    </rPh>
    <rPh sb="29" eb="31">
      <t>セキガ</t>
    </rPh>
    <rPh sb="33" eb="34">
      <t>ミツ</t>
    </rPh>
    <phoneticPr fontId="31"/>
  </si>
  <si>
    <t>・当面の会議は１７時から受付を開始し、手指消毒や利用者名簿に記入をしていただく。</t>
    <rPh sb="1" eb="3">
      <t>トウメン</t>
    </rPh>
    <rPh sb="4" eb="6">
      <t>カイギ</t>
    </rPh>
    <rPh sb="9" eb="10">
      <t>ジ</t>
    </rPh>
    <rPh sb="12" eb="14">
      <t>ウケツケ</t>
    </rPh>
    <rPh sb="15" eb="17">
      <t>カイシ</t>
    </rPh>
    <rPh sb="19" eb="21">
      <t>シュシ</t>
    </rPh>
    <rPh sb="21" eb="23">
      <t>ショウドク</t>
    </rPh>
    <rPh sb="24" eb="26">
      <t>リヨウ</t>
    </rPh>
    <rPh sb="26" eb="27">
      <t>シャ</t>
    </rPh>
    <rPh sb="27" eb="29">
      <t>メイボ</t>
    </rPh>
    <rPh sb="30" eb="32">
      <t>キニュウ</t>
    </rPh>
    <phoneticPr fontId="31"/>
  </si>
  <si>
    <t>・本日渡したフェイスシールドはチーム保管とし、次回も持参願います。</t>
    <rPh sb="1" eb="3">
      <t>ホンジツ</t>
    </rPh>
    <rPh sb="3" eb="4">
      <t>ワタ</t>
    </rPh>
    <rPh sb="18" eb="20">
      <t>ホカン</t>
    </rPh>
    <rPh sb="23" eb="25">
      <t>ジカイ</t>
    </rPh>
    <rPh sb="26" eb="29">
      <t>ジサンネガ</t>
    </rPh>
    <phoneticPr fontId="31"/>
  </si>
  <si>
    <t>　審判担当者会議で配布したものは、チーム保管とし審判割当があった時、第４審が使う。</t>
    <rPh sb="1" eb="3">
      <t>シンパン</t>
    </rPh>
    <rPh sb="3" eb="5">
      <t>タントウ</t>
    </rPh>
    <rPh sb="5" eb="6">
      <t>シャ</t>
    </rPh>
    <rPh sb="6" eb="8">
      <t>カイギ</t>
    </rPh>
    <rPh sb="9" eb="11">
      <t>ハイフ</t>
    </rPh>
    <rPh sb="20" eb="22">
      <t>ホカン</t>
    </rPh>
    <rPh sb="24" eb="26">
      <t>シンパン</t>
    </rPh>
    <rPh sb="26" eb="28">
      <t>ワリアテ</t>
    </rPh>
    <rPh sb="32" eb="33">
      <t>トキ</t>
    </rPh>
    <rPh sb="34" eb="35">
      <t>ダイ</t>
    </rPh>
    <rPh sb="36" eb="37">
      <t>シン</t>
    </rPh>
    <rPh sb="38" eb="39">
      <t>ツカ</t>
    </rPh>
    <phoneticPr fontId="31"/>
  </si>
  <si>
    <t>　競技委員会の折りに配布したものは、インスペクターの折りに使う。</t>
    <rPh sb="1" eb="3">
      <t>キョウギ</t>
    </rPh>
    <rPh sb="3" eb="6">
      <t>イインカイ</t>
    </rPh>
    <rPh sb="7" eb="8">
      <t>オ</t>
    </rPh>
    <rPh sb="10" eb="12">
      <t>ハイフ</t>
    </rPh>
    <rPh sb="26" eb="27">
      <t>オ</t>
    </rPh>
    <rPh sb="29" eb="30">
      <t>ツカ</t>
    </rPh>
    <phoneticPr fontId="31"/>
  </si>
  <si>
    <t>(一社)神奈川シニアサッカーリーグ</t>
    <rPh sb="1" eb="3">
      <t>イッシャ</t>
    </rPh>
    <rPh sb="4" eb="7">
      <t>カナガワ</t>
    </rPh>
    <phoneticPr fontId="33"/>
  </si>
  <si>
    <t>・本人及びその家族に感染者が出た場合→その所属のカテゴリーごとリーグ戦を中止する</t>
    <rPh sb="1" eb="3">
      <t>ホンニン</t>
    </rPh>
    <rPh sb="3" eb="4">
      <t>オヨ</t>
    </rPh>
    <rPh sb="7" eb="9">
      <t>カゾク</t>
    </rPh>
    <rPh sb="10" eb="13">
      <t>カンセンシャ</t>
    </rPh>
    <rPh sb="14" eb="15">
      <t>デ</t>
    </rPh>
    <rPh sb="16" eb="18">
      <t>バアイ</t>
    </rPh>
    <rPh sb="21" eb="23">
      <t>ショゾク</t>
    </rPh>
    <rPh sb="34" eb="35">
      <t>セン</t>
    </rPh>
    <rPh sb="36" eb="38">
      <t>チュウシ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</si>
</sst>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m/d;@"/>
    <numFmt numFmtId="177" formatCode="0_);[Red]\(0\)"/>
    <numFmt numFmtId="178" formatCode="#,##0_ "/>
    <numFmt numFmtId="179" formatCode="#,##0;&quot;△ &quot;#,##0"/>
    <numFmt numFmtId="180" formatCode="#,##0\ \ "/>
  </numFmts>
  <fonts count="5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Arial"/>
      <family val="2"/>
    </font>
    <font>
      <sz val="11"/>
      <name val="Tahoma"/>
      <family val="2"/>
    </font>
    <font>
      <b/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Tahoma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7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37" fillId="0" borderId="0"/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69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1" fillId="0" borderId="0" xfId="4">
      <alignment vertical="center"/>
    </xf>
    <xf numFmtId="0" fontId="15" fillId="0" borderId="0" xfId="4" applyFont="1" applyBorder="1">
      <alignment vertical="center"/>
    </xf>
    <xf numFmtId="0" fontId="15" fillId="0" borderId="13" xfId="4" applyFont="1" applyBorder="1">
      <alignment vertical="center"/>
    </xf>
    <xf numFmtId="0" fontId="15" fillId="0" borderId="0" xfId="4" applyFont="1">
      <alignment vertical="center"/>
    </xf>
    <xf numFmtId="0" fontId="7" fillId="0" borderId="0" xfId="4" applyFont="1">
      <alignment vertical="center"/>
    </xf>
    <xf numFmtId="0" fontId="7" fillId="0" borderId="13" xfId="4" applyFont="1" applyBorder="1">
      <alignment vertical="center"/>
    </xf>
    <xf numFmtId="0" fontId="7" fillId="2" borderId="0" xfId="4" applyFont="1" applyFill="1">
      <alignment vertical="center"/>
    </xf>
    <xf numFmtId="0" fontId="20" fillId="0" borderId="0" xfId="4" applyFont="1">
      <alignment vertical="center"/>
    </xf>
    <xf numFmtId="0" fontId="16" fillId="0" borderId="0" xfId="4" applyFont="1">
      <alignment vertical="center"/>
    </xf>
    <xf numFmtId="0" fontId="15" fillId="0" borderId="0" xfId="4" applyFont="1" applyBorder="1" applyAlignment="1">
      <alignment vertical="center"/>
    </xf>
    <xf numFmtId="0" fontId="20" fillId="0" borderId="0" xfId="4" applyFont="1" applyBorder="1">
      <alignment vertical="center"/>
    </xf>
    <xf numFmtId="58" fontId="15" fillId="0" borderId="0" xfId="4" applyNumberFormat="1" applyFont="1" applyBorder="1" applyAlignment="1">
      <alignment vertical="center"/>
    </xf>
    <xf numFmtId="0" fontId="20" fillId="0" borderId="14" xfId="4" applyFont="1" applyBorder="1">
      <alignment vertical="center"/>
    </xf>
    <xf numFmtId="0" fontId="20" fillId="0" borderId="14" xfId="4" applyFont="1" applyBorder="1" applyAlignment="1">
      <alignment vertical="center"/>
    </xf>
    <xf numFmtId="0" fontId="20" fillId="0" borderId="14" xfId="4" applyFont="1" applyBorder="1" applyAlignment="1">
      <alignment horizontal="right" vertical="center"/>
    </xf>
    <xf numFmtId="0" fontId="15" fillId="0" borderId="14" xfId="4" applyFont="1" applyBorder="1">
      <alignment vertical="center"/>
    </xf>
    <xf numFmtId="0" fontId="15" fillId="0" borderId="41" xfId="4" applyFont="1" applyBorder="1">
      <alignment vertical="center"/>
    </xf>
    <xf numFmtId="0" fontId="19" fillId="0" borderId="34" xfId="4" applyFont="1" applyBorder="1">
      <alignment vertical="center"/>
    </xf>
    <xf numFmtId="0" fontId="19" fillId="2" borderId="0" xfId="4" applyFont="1" applyFill="1" applyBorder="1">
      <alignment vertical="center"/>
    </xf>
    <xf numFmtId="0" fontId="19" fillId="2" borderId="43" xfId="4" applyFont="1" applyFill="1" applyBorder="1">
      <alignment vertical="center"/>
    </xf>
    <xf numFmtId="3" fontId="23" fillId="0" borderId="23" xfId="4" applyNumberFormat="1" applyFont="1" applyFill="1" applyBorder="1" applyAlignment="1">
      <alignment vertical="center"/>
    </xf>
    <xf numFmtId="0" fontId="15" fillId="0" borderId="44" xfId="4" applyFont="1" applyFill="1" applyBorder="1">
      <alignment vertical="center"/>
    </xf>
    <xf numFmtId="0" fontId="24" fillId="2" borderId="23" xfId="4" applyFont="1" applyFill="1" applyBorder="1">
      <alignment vertical="center"/>
    </xf>
    <xf numFmtId="0" fontId="7" fillId="2" borderId="42" xfId="4" applyFont="1" applyFill="1" applyBorder="1">
      <alignment vertical="center"/>
    </xf>
    <xf numFmtId="0" fontId="19" fillId="0" borderId="41" xfId="4" applyFont="1" applyBorder="1">
      <alignment vertical="center"/>
    </xf>
    <xf numFmtId="0" fontId="19" fillId="2" borderId="23" xfId="4" applyFont="1" applyFill="1" applyBorder="1">
      <alignment vertical="center"/>
    </xf>
    <xf numFmtId="0" fontId="19" fillId="2" borderId="42" xfId="4" applyFont="1" applyFill="1" applyBorder="1">
      <alignment vertical="center"/>
    </xf>
    <xf numFmtId="0" fontId="19" fillId="2" borderId="0" xfId="4" applyFont="1" applyFill="1">
      <alignment vertical="center"/>
    </xf>
    <xf numFmtId="0" fontId="19" fillId="2" borderId="13" xfId="4" applyFont="1" applyFill="1" applyBorder="1">
      <alignment vertical="center"/>
    </xf>
    <xf numFmtId="0" fontId="7" fillId="0" borderId="0" xfId="4" applyFont="1" applyFill="1">
      <alignment vertical="center"/>
    </xf>
    <xf numFmtId="0" fontId="7" fillId="0" borderId="46" xfId="4" applyFont="1" applyFill="1" applyBorder="1">
      <alignment vertical="center"/>
    </xf>
    <xf numFmtId="0" fontId="19" fillId="0" borderId="47" xfId="4" applyFont="1" applyBorder="1">
      <alignment vertical="center"/>
    </xf>
    <xf numFmtId="0" fontId="19" fillId="2" borderId="27" xfId="4" applyFont="1" applyFill="1" applyBorder="1">
      <alignment vertical="center"/>
    </xf>
    <xf numFmtId="0" fontId="7" fillId="0" borderId="23" xfId="4" applyFont="1" applyFill="1" applyBorder="1">
      <alignment vertical="center"/>
    </xf>
    <xf numFmtId="0" fontId="7" fillId="0" borderId="48" xfId="4" applyFont="1" applyFill="1" applyBorder="1">
      <alignment vertical="center"/>
    </xf>
    <xf numFmtId="0" fontId="7" fillId="2" borderId="23" xfId="4" applyFont="1" applyFill="1" applyBorder="1">
      <alignment vertical="center"/>
    </xf>
    <xf numFmtId="0" fontId="7" fillId="2" borderId="43" xfId="4" applyFont="1" applyFill="1" applyBorder="1">
      <alignment vertical="center"/>
    </xf>
    <xf numFmtId="0" fontId="15" fillId="0" borderId="34" xfId="4" applyFont="1" applyBorder="1">
      <alignment vertical="center"/>
    </xf>
    <xf numFmtId="0" fontId="15" fillId="2" borderId="13" xfId="4" applyFont="1" applyFill="1" applyBorder="1">
      <alignment vertical="center"/>
    </xf>
    <xf numFmtId="0" fontId="7" fillId="2" borderId="13" xfId="4" applyFont="1" applyFill="1" applyBorder="1">
      <alignment vertical="center"/>
    </xf>
    <xf numFmtId="0" fontId="7" fillId="0" borderId="0" xfId="4" quotePrefix="1" applyFont="1" applyFill="1">
      <alignment vertical="center"/>
    </xf>
    <xf numFmtId="0" fontId="13" fillId="2" borderId="23" xfId="4" applyFont="1" applyFill="1" applyBorder="1">
      <alignment vertical="center"/>
    </xf>
    <xf numFmtId="0" fontId="7" fillId="0" borderId="23" xfId="4" quotePrefix="1" applyFont="1" applyFill="1" applyBorder="1">
      <alignment vertical="center"/>
    </xf>
    <xf numFmtId="0" fontId="15" fillId="0" borderId="49" xfId="4" applyFont="1" applyBorder="1">
      <alignment vertical="center"/>
    </xf>
    <xf numFmtId="0" fontId="15" fillId="2" borderId="16" xfId="4" applyFont="1" applyFill="1" applyBorder="1">
      <alignment vertical="center"/>
    </xf>
    <xf numFmtId="0" fontId="7" fillId="2" borderId="41" xfId="4" applyFont="1" applyFill="1" applyBorder="1">
      <alignment vertical="center"/>
    </xf>
    <xf numFmtId="0" fontId="15" fillId="0" borderId="47" xfId="4" applyFont="1" applyBorder="1">
      <alignment vertical="center"/>
    </xf>
    <xf numFmtId="0" fontId="23" fillId="2" borderId="0" xfId="4" applyFont="1" applyFill="1">
      <alignment vertical="center"/>
    </xf>
    <xf numFmtId="0" fontId="23" fillId="2" borderId="13" xfId="4" applyFont="1" applyFill="1" applyBorder="1">
      <alignment vertical="center"/>
    </xf>
    <xf numFmtId="0" fontId="15" fillId="2" borderId="23" xfId="4" applyFont="1" applyFill="1" applyBorder="1">
      <alignment vertical="center"/>
    </xf>
    <xf numFmtId="0" fontId="15" fillId="2" borderId="42" xfId="4" applyFont="1" applyFill="1" applyBorder="1">
      <alignment vertical="center"/>
    </xf>
    <xf numFmtId="0" fontId="7" fillId="0" borderId="48" xfId="4" quotePrefix="1" applyFont="1" applyFill="1" applyBorder="1">
      <alignment vertical="center"/>
    </xf>
    <xf numFmtId="0" fontId="13" fillId="2" borderId="45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7" fillId="0" borderId="41" xfId="4" applyFont="1" applyBorder="1">
      <alignment vertical="center"/>
    </xf>
    <xf numFmtId="0" fontId="7" fillId="0" borderId="23" xfId="4" applyFont="1" applyBorder="1">
      <alignment vertical="center"/>
    </xf>
    <xf numFmtId="0" fontId="19" fillId="2" borderId="14" xfId="4" applyFont="1" applyFill="1" applyBorder="1">
      <alignment vertical="center"/>
    </xf>
    <xf numFmtId="0" fontId="23" fillId="0" borderId="41" xfId="4" applyFont="1" applyBorder="1">
      <alignment vertical="center"/>
    </xf>
    <xf numFmtId="0" fontId="23" fillId="2" borderId="14" xfId="4" applyFont="1" applyFill="1" applyBorder="1">
      <alignment vertical="center"/>
    </xf>
    <xf numFmtId="0" fontId="23" fillId="2" borderId="16" xfId="4" applyFont="1" applyFill="1" applyBorder="1">
      <alignment vertical="center"/>
    </xf>
    <xf numFmtId="56" fontId="15" fillId="0" borderId="41" xfId="4" applyNumberFormat="1" applyFont="1" applyFill="1" applyBorder="1" applyAlignment="1">
      <alignment vertical="center"/>
    </xf>
    <xf numFmtId="56" fontId="15" fillId="0" borderId="48" xfId="4" applyNumberFormat="1" applyFont="1" applyFill="1" applyBorder="1" applyAlignment="1">
      <alignment vertical="center"/>
    </xf>
    <xf numFmtId="0" fontId="11" fillId="0" borderId="34" xfId="4" applyFont="1" applyBorder="1">
      <alignment vertical="center"/>
    </xf>
    <xf numFmtId="0" fontId="25" fillId="2" borderId="0" xfId="4" applyFont="1" applyFill="1">
      <alignment vertical="center"/>
    </xf>
    <xf numFmtId="0" fontId="25" fillId="2" borderId="14" xfId="4" applyFont="1" applyFill="1" applyBorder="1">
      <alignment vertical="center"/>
    </xf>
    <xf numFmtId="0" fontId="19" fillId="2" borderId="16" xfId="4" applyFont="1" applyFill="1" applyBorder="1">
      <alignment vertical="center"/>
    </xf>
    <xf numFmtId="0" fontId="7" fillId="0" borderId="41" xfId="4" applyFont="1" applyFill="1" applyBorder="1">
      <alignment vertical="center"/>
    </xf>
    <xf numFmtId="0" fontId="15" fillId="2" borderId="41" xfId="4" applyFont="1" applyFill="1" applyBorder="1">
      <alignment vertical="center"/>
    </xf>
    <xf numFmtId="0" fontId="7" fillId="0" borderId="48" xfId="4" applyFont="1" applyFill="1" applyBorder="1" applyAlignment="1">
      <alignment horizontal="center" vertical="center"/>
    </xf>
    <xf numFmtId="0" fontId="15" fillId="2" borderId="14" xfId="4" applyFont="1" applyFill="1" applyBorder="1">
      <alignment vertical="center"/>
    </xf>
    <xf numFmtId="0" fontId="7" fillId="2" borderId="45" xfId="4" applyFont="1" applyFill="1" applyBorder="1">
      <alignment vertical="center"/>
    </xf>
    <xf numFmtId="0" fontId="7" fillId="2" borderId="16" xfId="4" applyFont="1" applyFill="1" applyBorder="1">
      <alignment vertical="center"/>
    </xf>
    <xf numFmtId="0" fontId="15" fillId="0" borderId="16" xfId="4" applyFont="1" applyBorder="1">
      <alignment vertical="center"/>
    </xf>
    <xf numFmtId="0" fontId="7" fillId="0" borderId="48" xfId="4" applyFont="1" applyFill="1" applyBorder="1" applyAlignment="1">
      <alignment vertical="center"/>
    </xf>
    <xf numFmtId="0" fontId="19" fillId="0" borderId="0" xfId="4" applyFont="1">
      <alignment vertical="center"/>
    </xf>
    <xf numFmtId="0" fontId="19" fillId="0" borderId="13" xfId="4" applyFont="1" applyBorder="1">
      <alignment vertical="center"/>
    </xf>
    <xf numFmtId="0" fontId="7" fillId="0" borderId="42" xfId="4" applyFont="1" applyBorder="1">
      <alignment vertical="center"/>
    </xf>
    <xf numFmtId="3" fontId="7" fillId="0" borderId="48" xfId="4" applyNumberFormat="1" applyFont="1" applyFill="1" applyBorder="1">
      <alignment vertical="center"/>
    </xf>
    <xf numFmtId="6" fontId="7" fillId="0" borderId="46" xfId="4" applyNumberFormat="1" applyFont="1" applyFill="1" applyBorder="1" applyAlignment="1">
      <alignment horizontal="left" vertical="center"/>
    </xf>
    <xf numFmtId="0" fontId="18" fillId="0" borderId="23" xfId="4" applyFont="1" applyFill="1" applyBorder="1">
      <alignment vertical="center"/>
    </xf>
    <xf numFmtId="0" fontId="15" fillId="0" borderId="23" xfId="4" applyFont="1" applyFill="1" applyBorder="1">
      <alignment vertical="center"/>
    </xf>
    <xf numFmtId="0" fontId="7" fillId="0" borderId="50" xfId="4" applyFont="1" applyFill="1" applyBorder="1">
      <alignment vertical="center"/>
    </xf>
    <xf numFmtId="0" fontId="24" fillId="2" borderId="16" xfId="4" applyFont="1" applyFill="1" applyBorder="1">
      <alignment vertical="center"/>
    </xf>
    <xf numFmtId="0" fontId="15" fillId="0" borderId="47" xfId="4" applyFont="1" applyBorder="1" applyAlignment="1">
      <alignment vertical="center"/>
    </xf>
    <xf numFmtId="0" fontId="15" fillId="0" borderId="41" xfId="4" applyFont="1" applyFill="1" applyBorder="1">
      <alignment vertical="center"/>
    </xf>
    <xf numFmtId="3" fontId="23" fillId="0" borderId="51" xfId="4" applyNumberFormat="1" applyFont="1" applyFill="1" applyBorder="1" applyAlignment="1">
      <alignment vertical="center"/>
    </xf>
    <xf numFmtId="0" fontId="13" fillId="2" borderId="14" xfId="4" applyFont="1" applyFill="1" applyBorder="1">
      <alignment vertical="center"/>
    </xf>
    <xf numFmtId="0" fontId="15" fillId="0" borderId="34" xfId="4" applyFont="1" applyBorder="1" applyAlignment="1">
      <alignment vertical="center"/>
    </xf>
    <xf numFmtId="0" fontId="15" fillId="2" borderId="13" xfId="4" applyFont="1" applyFill="1" applyBorder="1" applyAlignment="1">
      <alignment horizontal="left" vertical="center"/>
    </xf>
    <xf numFmtId="0" fontId="7" fillId="2" borderId="49" xfId="4" applyFont="1" applyFill="1" applyBorder="1" applyAlignment="1">
      <alignment horizontal="left" vertical="center"/>
    </xf>
    <xf numFmtId="0" fontId="7" fillId="2" borderId="14" xfId="4" applyFont="1" applyFill="1" applyBorder="1" applyAlignment="1">
      <alignment horizontal="left" vertical="center"/>
    </xf>
    <xf numFmtId="0" fontId="7" fillId="2" borderId="16" xfId="4" applyFont="1" applyFill="1" applyBorder="1" applyAlignment="1">
      <alignment horizontal="left" vertical="center"/>
    </xf>
    <xf numFmtId="0" fontId="7" fillId="0" borderId="52" xfId="4" applyFont="1" applyFill="1" applyBorder="1">
      <alignment vertical="center"/>
    </xf>
    <xf numFmtId="0" fontId="15" fillId="0" borderId="49" xfId="4" applyFont="1" applyBorder="1" applyAlignment="1">
      <alignment vertical="center"/>
    </xf>
    <xf numFmtId="0" fontId="15" fillId="2" borderId="16" xfId="4" applyFont="1" applyFill="1" applyBorder="1" applyAlignment="1">
      <alignment horizontal="left" vertical="center"/>
    </xf>
    <xf numFmtId="0" fontId="7" fillId="0" borderId="14" xfId="4" applyFont="1" applyFill="1" applyBorder="1">
      <alignment vertical="center"/>
    </xf>
    <xf numFmtId="0" fontId="19" fillId="2" borderId="23" xfId="4" applyFont="1" applyFill="1" applyBorder="1" applyAlignment="1">
      <alignment vertical="center"/>
    </xf>
    <xf numFmtId="0" fontId="11" fillId="2" borderId="23" xfId="4" applyFont="1" applyFill="1" applyBorder="1" applyAlignment="1">
      <alignment vertical="center"/>
    </xf>
    <xf numFmtId="0" fontId="13" fillId="0" borderId="23" xfId="4" applyFont="1" applyFill="1" applyBorder="1">
      <alignment vertical="center"/>
    </xf>
    <xf numFmtId="0" fontId="11" fillId="0" borderId="23" xfId="4" applyBorder="1">
      <alignment vertical="center"/>
    </xf>
    <xf numFmtId="0" fontId="11" fillId="0" borderId="41" xfId="4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Border="1">
      <alignment vertical="center"/>
    </xf>
    <xf numFmtId="0" fontId="22" fillId="0" borderId="0" xfId="4" applyFont="1" applyAlignment="1">
      <alignment vertical="center"/>
    </xf>
    <xf numFmtId="0" fontId="22" fillId="0" borderId="14" xfId="4" applyFont="1" applyBorder="1" applyAlignment="1">
      <alignment vertical="center"/>
    </xf>
    <xf numFmtId="0" fontId="11" fillId="2" borderId="42" xfId="4" applyFont="1" applyFill="1" applyBorder="1" applyAlignment="1">
      <alignment vertical="center"/>
    </xf>
    <xf numFmtId="0" fontId="11" fillId="0" borderId="0" xfId="9">
      <alignment vertical="center"/>
    </xf>
    <xf numFmtId="0" fontId="13" fillId="0" borderId="11" xfId="9" applyFont="1" applyBorder="1" applyAlignment="1">
      <alignment vertical="center"/>
    </xf>
    <xf numFmtId="0" fontId="7" fillId="0" borderId="11" xfId="9" applyFont="1" applyBorder="1" applyAlignment="1">
      <alignment vertical="center"/>
    </xf>
    <xf numFmtId="0" fontId="12" fillId="0" borderId="11" xfId="9" applyFont="1" applyBorder="1" applyAlignment="1">
      <alignment horizontal="center" vertical="center"/>
    </xf>
    <xf numFmtId="0" fontId="11" fillId="0" borderId="11" xfId="9" applyFont="1" applyBorder="1" applyAlignment="1">
      <alignment vertical="center"/>
    </xf>
    <xf numFmtId="0" fontId="0" fillId="0" borderId="58" xfId="9" applyFont="1" applyBorder="1" applyAlignment="1">
      <alignment vertical="center"/>
    </xf>
    <xf numFmtId="0" fontId="11" fillId="0" borderId="0" xfId="9" quotePrefix="1" applyAlignment="1">
      <alignment horizontal="center"/>
    </xf>
    <xf numFmtId="0" fontId="15" fillId="0" borderId="12" xfId="9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11" fillId="0" borderId="6" xfId="9" applyBorder="1">
      <alignment vertical="center"/>
    </xf>
    <xf numFmtId="0" fontId="15" fillId="0" borderId="0" xfId="9" applyFont="1" applyBorder="1">
      <alignment vertical="center"/>
    </xf>
    <xf numFmtId="0" fontId="15" fillId="0" borderId="15" xfId="9" applyFont="1" applyBorder="1" applyAlignment="1">
      <alignment horizontal="center" vertical="center"/>
    </xf>
    <xf numFmtId="0" fontId="15" fillId="0" borderId="17" xfId="9" applyFont="1" applyBorder="1" applyAlignment="1">
      <alignment horizontal="center" vertical="center"/>
    </xf>
    <xf numFmtId="0" fontId="15" fillId="0" borderId="18" xfId="9" applyFont="1" applyBorder="1">
      <alignment vertical="center"/>
    </xf>
    <xf numFmtId="0" fontId="17" fillId="0" borderId="13" xfId="9" applyFont="1" applyBorder="1">
      <alignment vertical="center"/>
    </xf>
    <xf numFmtId="0" fontId="15" fillId="0" borderId="19" xfId="9" applyFont="1" applyBorder="1">
      <alignment vertical="center"/>
    </xf>
    <xf numFmtId="0" fontId="15" fillId="0" borderId="0" xfId="9" applyFont="1">
      <alignment vertical="center"/>
    </xf>
    <xf numFmtId="0" fontId="11" fillId="0" borderId="20" xfId="9" applyBorder="1">
      <alignment vertical="center"/>
    </xf>
    <xf numFmtId="0" fontId="11" fillId="0" borderId="21" xfId="9" applyBorder="1">
      <alignment vertical="center"/>
    </xf>
    <xf numFmtId="0" fontId="15" fillId="2" borderId="0" xfId="9" applyFont="1" applyFill="1" applyAlignment="1">
      <alignment horizontal="left" vertical="center"/>
    </xf>
    <xf numFmtId="0" fontId="15" fillId="3" borderId="23" xfId="9" applyFont="1" applyFill="1" applyBorder="1" applyAlignment="1">
      <alignment vertical="center"/>
    </xf>
    <xf numFmtId="0" fontId="7" fillId="3" borderId="24" xfId="9" applyFont="1" applyFill="1" applyBorder="1" applyAlignment="1">
      <alignment vertical="center"/>
    </xf>
    <xf numFmtId="0" fontId="17" fillId="0" borderId="0" xfId="9" applyFont="1">
      <alignment vertical="center"/>
    </xf>
    <xf numFmtId="0" fontId="17" fillId="0" borderId="13" xfId="9" applyFont="1" applyBorder="1" applyAlignment="1">
      <alignment horizontal="right" vertical="center"/>
    </xf>
    <xf numFmtId="0" fontId="15" fillId="0" borderId="19" xfId="9" applyFont="1" applyBorder="1" applyAlignment="1">
      <alignment horizontal="left" vertical="center"/>
    </xf>
    <xf numFmtId="0" fontId="7" fillId="0" borderId="12" xfId="9" applyFont="1" applyBorder="1" applyAlignment="1">
      <alignment horizontal="left" vertical="center"/>
    </xf>
    <xf numFmtId="0" fontId="7" fillId="0" borderId="13" xfId="9" applyFont="1" applyBorder="1" applyAlignment="1">
      <alignment horizontal="center" vertical="center"/>
    </xf>
    <xf numFmtId="0" fontId="7" fillId="0" borderId="25" xfId="9" applyFont="1" applyBorder="1" applyAlignment="1">
      <alignment horizontal="center" vertical="center"/>
    </xf>
    <xf numFmtId="0" fontId="7" fillId="0" borderId="26" xfId="9" quotePrefix="1" applyFont="1" applyBorder="1" applyAlignment="1">
      <alignment horizontal="center" vertical="center"/>
    </xf>
    <xf numFmtId="176" fontId="7" fillId="0" borderId="55" xfId="9" quotePrefix="1" applyNumberFormat="1" applyFont="1" applyBorder="1" applyAlignment="1">
      <alignment horizontal="center" vertical="center"/>
    </xf>
    <xf numFmtId="0" fontId="17" fillId="0" borderId="28" xfId="9" applyFont="1" applyBorder="1" applyAlignment="1">
      <alignment horizontal="center" vertical="center"/>
    </xf>
    <xf numFmtId="176" fontId="7" fillId="0" borderId="27" xfId="9" quotePrefix="1" applyNumberFormat="1" applyFont="1" applyBorder="1" applyAlignment="1">
      <alignment horizontal="center" vertical="center"/>
    </xf>
    <xf numFmtId="0" fontId="17" fillId="0" borderId="0" xfId="9" applyFont="1" applyBorder="1" applyAlignment="1">
      <alignment horizontal="left" vertical="center"/>
    </xf>
    <xf numFmtId="0" fontId="7" fillId="0" borderId="0" xfId="9" applyFont="1">
      <alignment vertical="center"/>
    </xf>
    <xf numFmtId="0" fontId="7" fillId="0" borderId="13" xfId="9" applyFont="1" applyBorder="1">
      <alignment vertical="center"/>
    </xf>
    <xf numFmtId="0" fontId="15" fillId="0" borderId="29" xfId="9" applyFont="1" applyBorder="1">
      <alignment vertical="center"/>
    </xf>
    <xf numFmtId="0" fontId="7" fillId="0" borderId="25" xfId="9" applyFont="1" applyBorder="1" applyAlignment="1">
      <alignment horizontal="right" vertical="center"/>
    </xf>
    <xf numFmtId="0" fontId="7" fillId="0" borderId="0" xfId="9" applyFont="1" applyBorder="1" applyAlignment="1">
      <alignment horizontal="right" vertical="center"/>
    </xf>
    <xf numFmtId="0" fontId="7" fillId="0" borderId="30" xfId="9" quotePrefix="1" applyFont="1" applyBorder="1" applyAlignment="1">
      <alignment horizontal="center" vertical="center"/>
    </xf>
    <xf numFmtId="176" fontId="7" fillId="0" borderId="0" xfId="9" quotePrefix="1" applyNumberFormat="1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/>
    </xf>
    <xf numFmtId="0" fontId="17" fillId="0" borderId="0" xfId="9" applyFont="1" applyBorder="1">
      <alignment vertical="center"/>
    </xf>
    <xf numFmtId="0" fontId="17" fillId="0" borderId="29" xfId="9" applyFont="1" applyBorder="1">
      <alignment vertical="center"/>
    </xf>
    <xf numFmtId="0" fontId="11" fillId="0" borderId="19" xfId="9" applyBorder="1">
      <alignment vertical="center"/>
    </xf>
    <xf numFmtId="0" fontId="11" fillId="0" borderId="19" xfId="9" applyFont="1" applyBorder="1">
      <alignment vertical="center"/>
    </xf>
    <xf numFmtId="0" fontId="15" fillId="0" borderId="13" xfId="9" applyFont="1" applyBorder="1">
      <alignment vertical="center"/>
    </xf>
    <xf numFmtId="0" fontId="15" fillId="0" borderId="19" xfId="9" applyFont="1" applyBorder="1" applyAlignment="1">
      <alignment horizontal="center" vertical="center"/>
    </xf>
    <xf numFmtId="0" fontId="11" fillId="0" borderId="13" xfId="9" applyBorder="1" applyAlignment="1">
      <alignment horizontal="right" vertical="center"/>
    </xf>
    <xf numFmtId="0" fontId="15" fillId="0" borderId="25" xfId="9" applyFont="1" applyBorder="1">
      <alignment vertical="center"/>
    </xf>
    <xf numFmtId="0" fontId="17" fillId="0" borderId="19" xfId="9" applyFont="1" applyBorder="1">
      <alignment vertical="center"/>
    </xf>
    <xf numFmtId="0" fontId="17" fillId="0" borderId="6" xfId="9" quotePrefix="1" applyFont="1" applyBorder="1" applyAlignment="1">
      <alignment horizontal="center" vertical="center"/>
    </xf>
    <xf numFmtId="0" fontId="17" fillId="0" borderId="13" xfId="9" applyFont="1" applyBorder="1" applyAlignment="1">
      <alignment horizontal="center" vertical="center"/>
    </xf>
    <xf numFmtId="0" fontId="7" fillId="0" borderId="13" xfId="9" applyFont="1" applyBorder="1" applyAlignment="1">
      <alignment horizontal="right" vertical="center"/>
    </xf>
    <xf numFmtId="0" fontId="15" fillId="0" borderId="19" xfId="9" applyFont="1" applyFill="1" applyBorder="1">
      <alignment vertical="center"/>
    </xf>
    <xf numFmtId="0" fontId="7" fillId="0" borderId="25" xfId="9" applyFont="1" applyBorder="1">
      <alignment vertical="center"/>
    </xf>
    <xf numFmtId="0" fontId="7" fillId="0" borderId="0" xfId="9" applyFont="1" applyBorder="1">
      <alignment vertical="center"/>
    </xf>
    <xf numFmtId="176" fontId="7" fillId="0" borderId="7" xfId="9" quotePrefix="1" applyNumberFormat="1" applyFont="1" applyBorder="1" applyAlignment="1">
      <alignment horizontal="center" vertical="center" wrapText="1"/>
    </xf>
    <xf numFmtId="0" fontId="7" fillId="0" borderId="6" xfId="9" quotePrefix="1" applyFont="1" applyBorder="1" applyAlignment="1">
      <alignment horizontal="center" vertical="center"/>
    </xf>
    <xf numFmtId="0" fontId="11" fillId="0" borderId="7" xfId="9" applyBorder="1">
      <alignment vertical="center"/>
    </xf>
    <xf numFmtId="0" fontId="7" fillId="0" borderId="31" xfId="9" quotePrefix="1" applyFont="1" applyBorder="1" applyAlignment="1">
      <alignment horizontal="center" vertical="center"/>
    </xf>
    <xf numFmtId="176" fontId="7" fillId="0" borderId="10" xfId="9" quotePrefix="1" applyNumberFormat="1" applyFont="1" applyBorder="1" applyAlignment="1">
      <alignment horizontal="center" vertical="center" wrapText="1"/>
    </xf>
    <xf numFmtId="0" fontId="17" fillId="0" borderId="9" xfId="9" applyFont="1" applyBorder="1" applyAlignment="1">
      <alignment horizontal="center" vertical="center"/>
    </xf>
    <xf numFmtId="0" fontId="7" fillId="0" borderId="9" xfId="9" quotePrefix="1" applyFont="1" applyBorder="1" applyAlignment="1">
      <alignment horizontal="center" vertical="center"/>
    </xf>
    <xf numFmtId="0" fontId="7" fillId="0" borderId="31" xfId="9" applyFont="1" applyFill="1" applyBorder="1" applyAlignment="1">
      <alignment horizontal="center" vertical="center"/>
    </xf>
    <xf numFmtId="56" fontId="17" fillId="0" borderId="4" xfId="9" applyNumberFormat="1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11" fillId="0" borderId="6" xfId="9" applyBorder="1" applyAlignment="1">
      <alignment vertical="center" textRotation="255"/>
    </xf>
    <xf numFmtId="0" fontId="17" fillId="0" borderId="29" xfId="9" applyFont="1" applyBorder="1" applyAlignment="1">
      <alignment horizontal="right" vertical="center"/>
    </xf>
    <xf numFmtId="0" fontId="11" fillId="0" borderId="0" xfId="9" applyAlignment="1">
      <alignment horizontal="right" vertical="center"/>
    </xf>
    <xf numFmtId="0" fontId="11" fillId="0" borderId="0" xfId="9" applyAlignment="1">
      <alignment horizontal="center" vertical="center"/>
    </xf>
    <xf numFmtId="0" fontId="7" fillId="2" borderId="25" xfId="9" applyFont="1" applyFill="1" applyBorder="1">
      <alignment vertical="center"/>
    </xf>
    <xf numFmtId="0" fontId="7" fillId="0" borderId="28" xfId="9" applyFont="1" applyBorder="1" applyAlignment="1">
      <alignment horizontal="center" vertical="center"/>
    </xf>
    <xf numFmtId="0" fontId="15" fillId="0" borderId="32" xfId="9" applyFont="1" applyBorder="1">
      <alignment vertical="center"/>
    </xf>
    <xf numFmtId="0" fontId="11" fillId="0" borderId="13" xfId="9" applyBorder="1">
      <alignment vertical="center"/>
    </xf>
    <xf numFmtId="0" fontId="7" fillId="0" borderId="6" xfId="9" applyFont="1" applyBorder="1" applyAlignment="1">
      <alignment horizontal="center" vertical="center"/>
    </xf>
    <xf numFmtId="0" fontId="7" fillId="0" borderId="25" xfId="9" applyFont="1" applyBorder="1" applyAlignment="1">
      <alignment horizontal="left" vertical="center"/>
    </xf>
    <xf numFmtId="0" fontId="11" fillId="0" borderId="0" xfId="9" applyBorder="1" applyAlignment="1">
      <alignment vertical="center" textRotation="180"/>
    </xf>
    <xf numFmtId="0" fontId="11" fillId="0" borderId="0" xfId="9" applyBorder="1">
      <alignment vertical="center"/>
    </xf>
    <xf numFmtId="0" fontId="15" fillId="0" borderId="13" xfId="9" applyFont="1" applyBorder="1" applyAlignment="1">
      <alignment horizontal="right" vertical="center"/>
    </xf>
    <xf numFmtId="0" fontId="17" fillId="3" borderId="19" xfId="9" applyFont="1" applyFill="1" applyBorder="1" applyAlignment="1">
      <alignment horizontal="center" vertical="center"/>
    </xf>
    <xf numFmtId="0" fontId="7" fillId="0" borderId="25" xfId="9" applyFont="1" applyFill="1" applyBorder="1" applyAlignment="1">
      <alignment horizontal="center" vertical="center"/>
    </xf>
    <xf numFmtId="0" fontId="7" fillId="0" borderId="0" xfId="9" applyFont="1" applyBorder="1" applyAlignment="1">
      <alignment horizontal="left" vertical="center"/>
    </xf>
    <xf numFmtId="176" fontId="7" fillId="0" borderId="7" xfId="9" quotePrefix="1" applyNumberFormat="1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top"/>
    </xf>
    <xf numFmtId="0" fontId="17" fillId="0" borderId="13" xfId="9" applyFont="1" applyBorder="1" applyAlignment="1">
      <alignment horizontal="center" vertical="top"/>
    </xf>
    <xf numFmtId="0" fontId="7" fillId="0" borderId="33" xfId="9" applyFont="1" applyFill="1" applyBorder="1" applyAlignment="1">
      <alignment horizontal="center" vertical="center"/>
    </xf>
    <xf numFmtId="56" fontId="17" fillId="0" borderId="2" xfId="9" applyNumberFormat="1" applyFont="1" applyBorder="1" applyAlignment="1">
      <alignment horizontal="center" vertical="center"/>
    </xf>
    <xf numFmtId="56" fontId="17" fillId="0" borderId="1" xfId="9" applyNumberFormat="1" applyFont="1" applyBorder="1" applyAlignment="1">
      <alignment horizontal="center" vertical="center"/>
    </xf>
    <xf numFmtId="0" fontId="15" fillId="0" borderId="29" xfId="9" applyFont="1" applyBorder="1" applyAlignment="1">
      <alignment horizontal="right" vertical="center"/>
    </xf>
    <xf numFmtId="0" fontId="7" fillId="0" borderId="0" xfId="9" applyFont="1" applyAlignment="1">
      <alignment vertical="center"/>
    </xf>
    <xf numFmtId="0" fontId="7" fillId="0" borderId="0" xfId="9" applyFont="1" applyBorder="1" applyAlignment="1">
      <alignment vertical="center"/>
    </xf>
    <xf numFmtId="0" fontId="15" fillId="0" borderId="0" xfId="9" quotePrefix="1" applyFont="1" applyAlignment="1">
      <alignment horizontal="right" vertical="center"/>
    </xf>
    <xf numFmtId="0" fontId="7" fillId="0" borderId="0" xfId="9" applyFont="1" applyAlignment="1">
      <alignment horizontal="left" vertical="center"/>
    </xf>
    <xf numFmtId="0" fontId="15" fillId="0" borderId="6" xfId="9" applyFont="1" applyBorder="1" applyAlignment="1">
      <alignment horizontal="center" vertical="center"/>
    </xf>
    <xf numFmtId="0" fontId="11" fillId="0" borderId="0" xfId="9" applyFont="1">
      <alignment vertical="center"/>
    </xf>
    <xf numFmtId="0" fontId="7" fillId="0" borderId="34" xfId="9" applyFont="1" applyBorder="1" applyAlignment="1">
      <alignment vertical="center"/>
    </xf>
    <xf numFmtId="0" fontId="7" fillId="0" borderId="29" xfId="9" applyFont="1" applyBorder="1" applyAlignment="1">
      <alignment vertical="center"/>
    </xf>
    <xf numFmtId="0" fontId="11" fillId="0" borderId="6" xfId="9" applyBorder="1" applyAlignment="1">
      <alignment horizontal="center" vertical="center"/>
    </xf>
    <xf numFmtId="0" fontId="15" fillId="0" borderId="35" xfId="9" applyFont="1" applyBorder="1">
      <alignment vertical="center"/>
    </xf>
    <xf numFmtId="56" fontId="15" fillId="0" borderId="0" xfId="9" applyNumberFormat="1" applyFont="1" applyAlignment="1">
      <alignment vertical="center"/>
    </xf>
    <xf numFmtId="0" fontId="7" fillId="0" borderId="12" xfId="9" applyFont="1" applyBorder="1">
      <alignment vertical="center"/>
    </xf>
    <xf numFmtId="0" fontId="11" fillId="0" borderId="13" xfId="9" applyFont="1" applyBorder="1">
      <alignment vertical="center"/>
    </xf>
    <xf numFmtId="0" fontId="15" fillId="0" borderId="0" xfId="9" applyFont="1" applyAlignment="1">
      <alignment horizontal="center" vertical="center"/>
    </xf>
    <xf numFmtId="0" fontId="30" fillId="0" borderId="19" xfId="9" applyFont="1" applyBorder="1">
      <alignment vertical="center"/>
    </xf>
    <xf numFmtId="0" fontId="30" fillId="0" borderId="0" xfId="9" applyFont="1">
      <alignment vertical="center"/>
    </xf>
    <xf numFmtId="0" fontId="29" fillId="0" borderId="0" xfId="9" applyFont="1">
      <alignment vertical="center"/>
    </xf>
    <xf numFmtId="0" fontId="32" fillId="0" borderId="0" xfId="9" applyFont="1">
      <alignment vertical="center"/>
    </xf>
    <xf numFmtId="0" fontId="7" fillId="2" borderId="0" xfId="9" applyFont="1" applyFill="1" applyAlignment="1">
      <alignment horizontal="left" vertical="center"/>
    </xf>
    <xf numFmtId="0" fontId="19" fillId="0" borderId="0" xfId="9" quotePrefix="1" applyFont="1" applyBorder="1" applyAlignment="1">
      <alignment vertical="center"/>
    </xf>
    <xf numFmtId="0" fontId="11" fillId="0" borderId="0" xfId="9" applyBorder="1" applyAlignment="1">
      <alignment horizontal="center" vertical="center"/>
    </xf>
    <xf numFmtId="0" fontId="15" fillId="0" borderId="36" xfId="9" applyFont="1" applyBorder="1">
      <alignment vertical="center"/>
    </xf>
    <xf numFmtId="0" fontId="15" fillId="0" borderId="37" xfId="9" applyFont="1" applyBorder="1">
      <alignment vertical="center"/>
    </xf>
    <xf numFmtId="0" fontId="17" fillId="0" borderId="57" xfId="9" applyFont="1" applyBorder="1" applyAlignment="1">
      <alignment horizontal="right" vertical="center"/>
    </xf>
    <xf numFmtId="0" fontId="17" fillId="0" borderId="38" xfId="9" applyFont="1" applyBorder="1">
      <alignment vertical="center"/>
    </xf>
    <xf numFmtId="0" fontId="17" fillId="0" borderId="4" xfId="9" applyFont="1" applyBorder="1" applyAlignment="1">
      <alignment horizontal="left" vertical="center"/>
    </xf>
    <xf numFmtId="0" fontId="15" fillId="0" borderId="39" xfId="9" applyFont="1" applyBorder="1">
      <alignment vertical="center"/>
    </xf>
    <xf numFmtId="0" fontId="15" fillId="0" borderId="38" xfId="9" applyFont="1" applyBorder="1">
      <alignment vertical="center"/>
    </xf>
    <xf numFmtId="0" fontId="15" fillId="0" borderId="39" xfId="9" applyFont="1" applyBorder="1" applyAlignment="1">
      <alignment horizontal="center" vertical="center"/>
    </xf>
    <xf numFmtId="0" fontId="15" fillId="0" borderId="38" xfId="9" applyFont="1" applyBorder="1" applyAlignment="1">
      <alignment horizontal="center" vertical="center"/>
    </xf>
    <xf numFmtId="0" fontId="7" fillId="0" borderId="4" xfId="9" applyFont="1" applyBorder="1">
      <alignment vertical="center"/>
    </xf>
    <xf numFmtId="0" fontId="7" fillId="0" borderId="39" xfId="9" applyFont="1" applyBorder="1">
      <alignment vertical="center"/>
    </xf>
    <xf numFmtId="0" fontId="11" fillId="0" borderId="38" xfId="9" applyBorder="1">
      <alignment vertical="center"/>
    </xf>
    <xf numFmtId="0" fontId="11" fillId="0" borderId="39" xfId="9" applyBorder="1">
      <alignment vertical="center"/>
    </xf>
    <xf numFmtId="0" fontId="11" fillId="0" borderId="40" xfId="9" applyBorder="1">
      <alignment vertical="center"/>
    </xf>
    <xf numFmtId="0" fontId="15" fillId="0" borderId="4" xfId="9" applyFont="1" applyBorder="1" applyAlignment="1">
      <alignment horizontal="right" vertical="center"/>
    </xf>
    <xf numFmtId="0" fontId="15" fillId="0" borderId="4" xfId="9" applyFont="1" applyBorder="1" applyAlignment="1">
      <alignment horizontal="center" vertical="center"/>
    </xf>
    <xf numFmtId="0" fontId="15" fillId="0" borderId="9" xfId="9" applyFont="1" applyBorder="1" applyAlignment="1">
      <alignment horizontal="center" vertical="center"/>
    </xf>
    <xf numFmtId="0" fontId="15" fillId="0" borderId="0" xfId="9" applyFont="1" applyAlignment="1">
      <alignment horizontal="right" vertical="center"/>
    </xf>
    <xf numFmtId="0" fontId="17" fillId="0" borderId="0" xfId="9" applyFont="1" applyBorder="1" applyAlignment="1">
      <alignment horizontal="center" vertical="center"/>
    </xf>
    <xf numFmtId="0" fontId="11" fillId="0" borderId="0" xfId="9" applyBorder="1" applyAlignment="1">
      <alignment horizontal="right" vertical="center"/>
    </xf>
    <xf numFmtId="0" fontId="11" fillId="0" borderId="42" xfId="4" applyBorder="1">
      <alignment vertical="center"/>
    </xf>
    <xf numFmtId="0" fontId="29" fillId="2" borderId="45" xfId="4" applyFont="1" applyFill="1" applyBorder="1">
      <alignment vertical="center"/>
    </xf>
    <xf numFmtId="3" fontId="15" fillId="0" borderId="41" xfId="4" quotePrefix="1" applyNumberFormat="1" applyFont="1" applyFill="1" applyBorder="1" applyAlignment="1">
      <alignment horizontal="right" vertical="center"/>
    </xf>
    <xf numFmtId="0" fontId="15" fillId="0" borderId="13" xfId="9" applyFont="1" applyFill="1" applyBorder="1" applyAlignment="1">
      <alignment horizontal="right" vertical="center"/>
    </xf>
    <xf numFmtId="0" fontId="15" fillId="0" borderId="19" xfId="9" applyFont="1" applyFill="1" applyBorder="1" applyAlignment="1">
      <alignment horizontal="center" vertical="center"/>
    </xf>
    <xf numFmtId="0" fontId="7" fillId="0" borderId="0" xfId="9" applyFont="1" applyFill="1">
      <alignment vertical="center"/>
    </xf>
    <xf numFmtId="0" fontId="7" fillId="0" borderId="13" xfId="9" applyFont="1" applyFill="1" applyBorder="1">
      <alignment vertical="center"/>
    </xf>
    <xf numFmtId="0" fontId="11" fillId="0" borderId="19" xfId="9" applyFill="1" applyBorder="1">
      <alignment vertical="center"/>
    </xf>
    <xf numFmtId="0" fontId="15" fillId="0" borderId="0" xfId="9" applyFont="1" applyFill="1">
      <alignment vertical="center"/>
    </xf>
    <xf numFmtId="0" fontId="15" fillId="0" borderId="13" xfId="9" applyFont="1" applyFill="1" applyBorder="1">
      <alignment vertical="center"/>
    </xf>
    <xf numFmtId="0" fontId="17" fillId="0" borderId="13" xfId="9" applyFont="1" applyFill="1" applyBorder="1">
      <alignment vertical="center"/>
    </xf>
    <xf numFmtId="0" fontId="7" fillId="0" borderId="19" xfId="9" applyFont="1" applyFill="1" applyBorder="1">
      <alignment vertical="center"/>
    </xf>
    <xf numFmtId="0" fontId="15" fillId="0" borderId="13" xfId="9" applyFont="1" applyFill="1" applyBorder="1" applyAlignment="1">
      <alignment vertical="center"/>
    </xf>
    <xf numFmtId="176" fontId="7" fillId="0" borderId="0" xfId="9" quotePrefix="1" applyNumberFormat="1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15" fillId="0" borderId="13" xfId="9" applyFont="1" applyBorder="1" applyAlignment="1">
      <alignment vertical="center"/>
    </xf>
    <xf numFmtId="0" fontId="15" fillId="0" borderId="18" xfId="9" applyFont="1" applyFill="1" applyBorder="1">
      <alignment vertical="center"/>
    </xf>
    <xf numFmtId="56" fontId="7" fillId="0" borderId="0" xfId="9" applyNumberFormat="1" applyFont="1" applyFill="1" applyAlignment="1">
      <alignment vertical="center"/>
    </xf>
    <xf numFmtId="0" fontId="15" fillId="0" borderId="0" xfId="9" quotePrefix="1" applyFont="1" applyFill="1" applyBorder="1" applyAlignment="1">
      <alignment horizontal="center" vertical="center"/>
    </xf>
    <xf numFmtId="0" fontId="15" fillId="0" borderId="29" xfId="9" applyFont="1" applyFill="1" applyBorder="1" applyAlignment="1">
      <alignment horizontal="right" vertical="center"/>
    </xf>
    <xf numFmtId="0" fontId="15" fillId="0" borderId="0" xfId="9" quotePrefix="1" applyFont="1" applyFill="1" applyAlignment="1">
      <alignment horizontal="center" vertical="center"/>
    </xf>
    <xf numFmtId="0" fontId="15" fillId="0" borderId="19" xfId="9" applyFont="1" applyFill="1" applyBorder="1" applyAlignment="1">
      <alignment horizontal="left" vertical="center"/>
    </xf>
    <xf numFmtId="0" fontId="7" fillId="0" borderId="0" xfId="9" applyFont="1" applyFill="1" applyBorder="1" applyAlignment="1">
      <alignment horizontal="right" vertical="center"/>
    </xf>
    <xf numFmtId="56" fontId="11" fillId="0" borderId="0" xfId="9" applyNumberFormat="1" applyFont="1" applyFill="1" applyBorder="1" applyAlignment="1">
      <alignment vertical="center"/>
    </xf>
    <xf numFmtId="0" fontId="17" fillId="0" borderId="19" xfId="9" applyFont="1" applyFill="1" applyBorder="1">
      <alignment vertical="center"/>
    </xf>
    <xf numFmtId="0" fontId="15" fillId="0" borderId="29" xfId="9" applyFont="1" applyFill="1" applyBorder="1">
      <alignment vertical="center"/>
    </xf>
    <xf numFmtId="0" fontId="15" fillId="0" borderId="0" xfId="9" applyFont="1" applyFill="1" applyBorder="1" applyAlignment="1">
      <alignment horizontal="left" vertical="center"/>
    </xf>
    <xf numFmtId="3" fontId="25" fillId="0" borderId="0" xfId="4" applyNumberFormat="1" applyFont="1" applyFill="1" applyBorder="1" applyAlignment="1">
      <alignment horizontal="right" vertical="center"/>
    </xf>
    <xf numFmtId="3" fontId="23" fillId="0" borderId="54" xfId="4" applyNumberFormat="1" applyFont="1" applyFill="1" applyBorder="1" applyAlignment="1">
      <alignment vertical="center"/>
    </xf>
    <xf numFmtId="3" fontId="25" fillId="0" borderId="54" xfId="4" applyNumberFormat="1" applyFont="1" applyFill="1" applyBorder="1" applyAlignment="1">
      <alignment horizontal="right" vertical="center"/>
    </xf>
    <xf numFmtId="3" fontId="23" fillId="0" borderId="54" xfId="4" applyNumberFormat="1" applyFont="1" applyFill="1" applyBorder="1" applyAlignment="1">
      <alignment horizontal="right" vertical="center"/>
    </xf>
    <xf numFmtId="3" fontId="15" fillId="0" borderId="54" xfId="4" applyNumberFormat="1" applyFont="1" applyFill="1" applyBorder="1" applyAlignment="1">
      <alignment horizontal="right" vertical="center"/>
    </xf>
    <xf numFmtId="3" fontId="25" fillId="0" borderId="25" xfId="4" applyNumberFormat="1" applyFont="1" applyFill="1" applyBorder="1" applyAlignment="1">
      <alignment horizontal="right" vertical="center"/>
    </xf>
    <xf numFmtId="3" fontId="15" fillId="0" borderId="54" xfId="4" quotePrefix="1" applyNumberFormat="1" applyFont="1" applyFill="1" applyBorder="1" applyAlignment="1">
      <alignment horizontal="right" vertical="center"/>
    </xf>
    <xf numFmtId="3" fontId="23" fillId="0" borderId="54" xfId="4" quotePrefix="1" applyNumberFormat="1" applyFont="1" applyFill="1" applyBorder="1" applyAlignment="1">
      <alignment vertical="center"/>
    </xf>
    <xf numFmtId="0" fontId="23" fillId="0" borderId="42" xfId="4" applyFont="1" applyFill="1" applyBorder="1" applyAlignment="1">
      <alignment horizontal="right" vertical="center"/>
    </xf>
    <xf numFmtId="0" fontId="7" fillId="2" borderId="54" xfId="4" applyFont="1" applyFill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13" xfId="9" applyFont="1" applyBorder="1" applyAlignment="1">
      <alignment horizontal="center" vertical="center"/>
    </xf>
    <xf numFmtId="0" fontId="12" fillId="0" borderId="11" xfId="9" applyFont="1" applyBorder="1" applyAlignment="1">
      <alignment vertical="center"/>
    </xf>
    <xf numFmtId="0" fontId="15" fillId="0" borderId="0" xfId="9" applyFont="1" applyBorder="1" applyAlignment="1">
      <alignment horizontal="left" vertical="center"/>
    </xf>
    <xf numFmtId="0" fontId="7" fillId="0" borderId="0" xfId="9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5" fillId="0" borderId="16" xfId="9" applyFont="1" applyBorder="1" applyAlignment="1">
      <alignment horizontal="center" vertical="center"/>
    </xf>
    <xf numFmtId="0" fontId="15" fillId="0" borderId="14" xfId="9" applyFont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/>
    </xf>
    <xf numFmtId="0" fontId="7" fillId="0" borderId="6" xfId="9" quotePrefix="1" applyFont="1" applyFill="1" applyBorder="1" applyAlignment="1">
      <alignment horizontal="center" vertical="center"/>
    </xf>
    <xf numFmtId="0" fontId="15" fillId="0" borderId="14" xfId="4" applyFont="1" applyBorder="1" applyAlignment="1">
      <alignment horizontal="center" vertical="center"/>
    </xf>
    <xf numFmtId="3" fontId="25" fillId="0" borderId="23" xfId="4" applyNumberFormat="1" applyFont="1" applyFill="1" applyBorder="1" applyAlignment="1">
      <alignment horizontal="right" vertical="center"/>
    </xf>
    <xf numFmtId="3" fontId="25" fillId="0" borderId="23" xfId="4" applyNumberFormat="1" applyFont="1" applyBorder="1" applyAlignment="1">
      <alignment horizontal="right" vertical="center"/>
    </xf>
    <xf numFmtId="0" fontId="11" fillId="0" borderId="23" xfId="4" applyFill="1" applyBorder="1" applyAlignment="1">
      <alignment vertical="center"/>
    </xf>
    <xf numFmtId="0" fontId="11" fillId="0" borderId="0" xfId="4" applyBorder="1">
      <alignment vertical="center"/>
    </xf>
    <xf numFmtId="3" fontId="25" fillId="0" borderId="17" xfId="4" applyNumberFormat="1" applyFont="1" applyFill="1" applyBorder="1" applyAlignment="1">
      <alignment horizontal="right" vertical="center"/>
    </xf>
    <xf numFmtId="3" fontId="25" fillId="0" borderId="42" xfId="4" applyNumberFormat="1" applyFont="1" applyFill="1" applyBorder="1" applyAlignment="1">
      <alignment horizontal="right" vertical="center"/>
    </xf>
    <xf numFmtId="38" fontId="25" fillId="0" borderId="23" xfId="3" applyNumberFormat="1" applyFont="1" applyFill="1" applyBorder="1" applyAlignment="1">
      <alignment horizontal="right" vertical="center"/>
    </xf>
    <xf numFmtId="6" fontId="11" fillId="0" borderId="23" xfId="3" applyFill="1" applyBorder="1" applyAlignment="1">
      <alignment horizontal="right" vertical="center"/>
    </xf>
    <xf numFmtId="0" fontId="11" fillId="0" borderId="49" xfId="4" applyBorder="1">
      <alignment vertical="center"/>
    </xf>
    <xf numFmtId="0" fontId="7" fillId="0" borderId="27" xfId="4" applyFont="1" applyFill="1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5" fillId="0" borderId="0" xfId="9" applyFont="1" applyBorder="1" applyAlignment="1">
      <alignment horizontal="left" vertical="center"/>
    </xf>
    <xf numFmtId="0" fontId="34" fillId="0" borderId="0" xfId="9" applyFont="1">
      <alignment vertical="center"/>
    </xf>
    <xf numFmtId="0" fontId="34" fillId="0" borderId="10" xfId="9" applyFont="1" applyBorder="1">
      <alignment vertical="center"/>
    </xf>
    <xf numFmtId="0" fontId="0" fillId="0" borderId="0" xfId="0" applyAlignment="1">
      <alignment horizontal="left" vertical="center"/>
    </xf>
    <xf numFmtId="3" fontId="15" fillId="0" borderId="41" xfId="4" applyNumberFormat="1" applyFont="1" applyFill="1" applyBorder="1" applyAlignment="1">
      <alignment horizontal="right" vertical="center"/>
    </xf>
    <xf numFmtId="58" fontId="11" fillId="0" borderId="0" xfId="4" applyNumberFormat="1" applyBorder="1" applyAlignment="1">
      <alignment horizontal="left" vertical="center"/>
    </xf>
    <xf numFmtId="0" fontId="7" fillId="0" borderId="23" xfId="4" applyFont="1" applyFill="1" applyBorder="1" applyAlignment="1">
      <alignment horizontal="center" vertical="center"/>
    </xf>
    <xf numFmtId="3" fontId="15" fillId="0" borderId="42" xfId="4" applyNumberFormat="1" applyFont="1" applyFill="1" applyBorder="1" applyAlignment="1">
      <alignment horizontal="right" vertical="center"/>
    </xf>
    <xf numFmtId="0" fontId="15" fillId="0" borderId="42" xfId="4" applyFont="1" applyFill="1" applyBorder="1" applyAlignment="1">
      <alignment horizontal="right" vertical="center"/>
    </xf>
    <xf numFmtId="3" fontId="11" fillId="0" borderId="41" xfId="4" applyNumberFormat="1" applyFill="1" applyBorder="1" applyAlignment="1">
      <alignment vertical="center"/>
    </xf>
    <xf numFmtId="0" fontId="7" fillId="2" borderId="23" xfId="4" applyFont="1" applyFill="1" applyBorder="1" applyAlignment="1">
      <alignment horizontal="left" vertical="center"/>
    </xf>
    <xf numFmtId="0" fontId="7" fillId="2" borderId="42" xfId="4" applyFont="1" applyFill="1" applyBorder="1" applyAlignment="1">
      <alignment horizontal="left" vertical="center"/>
    </xf>
    <xf numFmtId="0" fontId="7" fillId="0" borderId="41" xfId="4" applyFont="1" applyFill="1" applyBorder="1" applyAlignment="1">
      <alignment horizontal="left" vertical="center"/>
    </xf>
    <xf numFmtId="0" fontId="29" fillId="0" borderId="25" xfId="9" applyFont="1" applyBorder="1" applyAlignment="1">
      <alignment horizontal="left" vertical="center"/>
    </xf>
    <xf numFmtId="0" fontId="7" fillId="0" borderId="25" xfId="9" applyFont="1" applyFill="1" applyBorder="1" applyAlignment="1">
      <alignment horizontal="left" vertical="center"/>
    </xf>
    <xf numFmtId="0" fontId="7" fillId="4" borderId="25" xfId="9" applyFont="1" applyFill="1" applyBorder="1">
      <alignment vertical="center"/>
    </xf>
    <xf numFmtId="0" fontId="15" fillId="4" borderId="25" xfId="9" applyFont="1" applyFill="1" applyBorder="1">
      <alignment vertical="center"/>
    </xf>
    <xf numFmtId="0" fontId="15" fillId="0" borderId="0" xfId="9" applyFont="1" applyAlignment="1">
      <alignment horizontal="left" vertical="top"/>
    </xf>
    <xf numFmtId="14" fontId="15" fillId="0" borderId="0" xfId="4" quotePrefix="1" applyNumberFormat="1" applyFont="1">
      <alignment vertical="center"/>
    </xf>
    <xf numFmtId="3" fontId="23" fillId="0" borderId="22" xfId="4" applyNumberFormat="1" applyFont="1" applyFill="1" applyBorder="1" applyAlignment="1">
      <alignment vertical="center"/>
    </xf>
    <xf numFmtId="3" fontId="23" fillId="0" borderId="22" xfId="4" applyNumberFormat="1" applyFont="1" applyFill="1" applyBorder="1" applyAlignment="1">
      <alignment horizontal="right" vertical="center"/>
    </xf>
    <xf numFmtId="177" fontId="7" fillId="5" borderId="0" xfId="4" applyNumberFormat="1" applyFont="1" applyFill="1" applyBorder="1" applyAlignment="1">
      <alignment vertical="center"/>
    </xf>
    <xf numFmtId="0" fontId="24" fillId="2" borderId="27" xfId="4" applyFont="1" applyFill="1" applyBorder="1">
      <alignment vertical="center"/>
    </xf>
    <xf numFmtId="177" fontId="19" fillId="0" borderId="41" xfId="4" applyNumberFormat="1" applyFont="1" applyFill="1" applyBorder="1">
      <alignment vertical="center"/>
    </xf>
    <xf numFmtId="177" fontId="19" fillId="0" borderId="23" xfId="4" applyNumberFormat="1" applyFont="1" applyFill="1" applyBorder="1">
      <alignment vertical="center"/>
    </xf>
    <xf numFmtId="177" fontId="19" fillId="0" borderId="42" xfId="4" applyNumberFormat="1" applyFont="1" applyFill="1" applyBorder="1">
      <alignment vertical="center"/>
    </xf>
    <xf numFmtId="177" fontId="23" fillId="0" borderId="54" xfId="4" applyNumberFormat="1" applyFont="1" applyFill="1" applyBorder="1" applyAlignment="1">
      <alignment horizontal="right" vertical="center"/>
    </xf>
    <xf numFmtId="177" fontId="7" fillId="0" borderId="23" xfId="4" applyNumberFormat="1" applyFont="1" applyFill="1" applyBorder="1" applyAlignment="1">
      <alignment vertical="center"/>
    </xf>
    <xf numFmtId="177" fontId="24" fillId="0" borderId="45" xfId="4" applyNumberFormat="1" applyFont="1" applyFill="1" applyBorder="1" applyAlignment="1">
      <alignment vertical="center"/>
    </xf>
    <xf numFmtId="177" fontId="7" fillId="0" borderId="42" xfId="4" applyNumberFormat="1" applyFont="1" applyFill="1" applyBorder="1">
      <alignment vertical="center"/>
    </xf>
    <xf numFmtId="3" fontId="23" fillId="0" borderId="17" xfId="4" applyNumberFormat="1" applyFont="1" applyFill="1" applyBorder="1" applyAlignment="1">
      <alignment vertical="center"/>
    </xf>
    <xf numFmtId="3" fontId="15" fillId="0" borderId="41" xfId="4" applyNumberFormat="1" applyFont="1" applyFill="1" applyBorder="1" applyAlignment="1">
      <alignment vertical="center"/>
    </xf>
    <xf numFmtId="3" fontId="25" fillId="0" borderId="43" xfId="4" applyNumberFormat="1" applyFont="1" applyFill="1" applyBorder="1" applyAlignment="1">
      <alignment horizontal="right" vertical="center"/>
    </xf>
    <xf numFmtId="3" fontId="15" fillId="0" borderId="42" xfId="4" applyNumberFormat="1" applyFont="1" applyFill="1" applyBorder="1" applyAlignment="1">
      <alignment vertical="center"/>
    </xf>
    <xf numFmtId="0" fontId="15" fillId="6" borderId="0" xfId="4" applyFont="1" applyFill="1">
      <alignment vertical="center"/>
    </xf>
    <xf numFmtId="3" fontId="11" fillId="0" borderId="54" xfId="4" applyNumberFormat="1" applyFill="1" applyBorder="1" applyAlignment="1">
      <alignment vertical="center"/>
    </xf>
    <xf numFmtId="0" fontId="7" fillId="0" borderId="0" xfId="4" applyFont="1" applyFill="1" applyAlignment="1">
      <alignment horizontal="left" vertical="center"/>
    </xf>
    <xf numFmtId="38" fontId="11" fillId="0" borderId="41" xfId="3" applyNumberFormat="1" applyFont="1" applyFill="1" applyBorder="1" applyAlignment="1">
      <alignment vertical="center"/>
    </xf>
    <xf numFmtId="178" fontId="23" fillId="0" borderId="42" xfId="4" applyNumberFormat="1" applyFont="1" applyFill="1" applyBorder="1" applyAlignment="1">
      <alignment vertical="center"/>
    </xf>
    <xf numFmtId="0" fontId="23" fillId="2" borderId="0" xfId="4" applyFont="1" applyFill="1" applyBorder="1">
      <alignment vertical="center"/>
    </xf>
    <xf numFmtId="0" fontId="7" fillId="2" borderId="27" xfId="4" applyFont="1" applyFill="1" applyBorder="1" applyAlignment="1">
      <alignment horizontal="left" vertical="center"/>
    </xf>
    <xf numFmtId="0" fontId="7" fillId="2" borderId="43" xfId="4" applyFont="1" applyFill="1" applyBorder="1" applyAlignment="1">
      <alignment horizontal="left" vertical="center"/>
    </xf>
    <xf numFmtId="3" fontId="23" fillId="0" borderId="43" xfId="4" applyNumberFormat="1" applyFont="1" applyFill="1" applyBorder="1" applyAlignment="1">
      <alignment horizontal="right" vertical="center"/>
    </xf>
    <xf numFmtId="0" fontId="7" fillId="0" borderId="44" xfId="4" applyFont="1" applyFill="1" applyBorder="1">
      <alignment vertical="center"/>
    </xf>
    <xf numFmtId="0" fontId="13" fillId="2" borderId="27" xfId="4" applyFont="1" applyFill="1" applyBorder="1">
      <alignment vertical="center"/>
    </xf>
    <xf numFmtId="179" fontId="23" fillId="0" borderId="54" xfId="4" applyNumberFormat="1" applyFont="1" applyFill="1" applyBorder="1" applyAlignment="1">
      <alignment horizontal="right" vertical="center"/>
    </xf>
    <xf numFmtId="179" fontId="7" fillId="0" borderId="23" xfId="4" applyNumberFormat="1" applyFont="1" applyFill="1" applyBorder="1" applyAlignment="1">
      <alignment vertical="center"/>
    </xf>
    <xf numFmtId="179" fontId="24" fillId="0" borderId="45" xfId="4" applyNumberFormat="1" applyFont="1" applyFill="1" applyBorder="1" applyAlignment="1">
      <alignment vertical="center"/>
    </xf>
    <xf numFmtId="179" fontId="7" fillId="0" borderId="42" xfId="4" applyNumberFormat="1" applyFont="1" applyFill="1" applyBorder="1">
      <alignment vertical="center"/>
    </xf>
    <xf numFmtId="0" fontId="15" fillId="0" borderId="49" xfId="4" applyFont="1" applyFill="1" applyBorder="1">
      <alignment vertical="center"/>
    </xf>
    <xf numFmtId="0" fontId="19" fillId="0" borderId="14" xfId="4" applyFont="1" applyFill="1" applyBorder="1">
      <alignment vertical="center"/>
    </xf>
    <xf numFmtId="0" fontId="19" fillId="0" borderId="16" xfId="4" applyFont="1" applyFill="1" applyBorder="1">
      <alignment vertical="center"/>
    </xf>
    <xf numFmtId="179" fontId="23" fillId="0" borderId="17" xfId="4" applyNumberFormat="1" applyFont="1" applyFill="1" applyBorder="1" applyAlignment="1">
      <alignment horizontal="right" vertical="center"/>
    </xf>
    <xf numFmtId="179" fontId="25" fillId="0" borderId="16" xfId="4" applyNumberFormat="1" applyFont="1" applyFill="1" applyBorder="1" applyAlignment="1">
      <alignment horizontal="right" vertical="center"/>
    </xf>
    <xf numFmtId="179" fontId="23" fillId="0" borderId="16" xfId="4" applyNumberFormat="1" applyFont="1" applyFill="1" applyBorder="1" applyAlignment="1">
      <alignment horizontal="right" vertical="center"/>
    </xf>
    <xf numFmtId="179" fontId="7" fillId="0" borderId="14" xfId="4" applyNumberFormat="1" applyFont="1" applyFill="1" applyBorder="1">
      <alignment vertical="center"/>
    </xf>
    <xf numFmtId="179" fontId="7" fillId="0" borderId="50" xfId="4" applyNumberFormat="1" applyFont="1" applyFill="1" applyBorder="1">
      <alignment vertical="center"/>
    </xf>
    <xf numFmtId="179" fontId="13" fillId="0" borderId="14" xfId="4" applyNumberFormat="1" applyFont="1" applyFill="1" applyBorder="1">
      <alignment vertical="center"/>
    </xf>
    <xf numFmtId="179" fontId="7" fillId="0" borderId="16" xfId="4" applyNumberFormat="1" applyFont="1" applyFill="1" applyBorder="1">
      <alignment vertical="center"/>
    </xf>
    <xf numFmtId="179" fontId="25" fillId="0" borderId="42" xfId="4" applyNumberFormat="1" applyFont="1" applyFill="1" applyBorder="1" applyAlignment="1">
      <alignment horizontal="right" vertical="center"/>
    </xf>
    <xf numFmtId="179" fontId="7" fillId="0" borderId="23" xfId="4" applyNumberFormat="1" applyFont="1" applyFill="1" applyBorder="1">
      <alignment vertical="center"/>
    </xf>
    <xf numFmtId="179" fontId="7" fillId="0" borderId="48" xfId="4" applyNumberFormat="1" applyFont="1" applyFill="1" applyBorder="1">
      <alignment vertical="center"/>
    </xf>
    <xf numFmtId="179" fontId="13" fillId="0" borderId="23" xfId="4" applyNumberFormat="1" applyFont="1" applyFill="1" applyBorder="1">
      <alignment vertical="center"/>
    </xf>
    <xf numFmtId="0" fontId="19" fillId="0" borderId="27" xfId="4" applyFont="1" applyFill="1" applyBorder="1" applyAlignment="1">
      <alignment horizontal="left" vertical="center"/>
    </xf>
    <xf numFmtId="179" fontId="7" fillId="0" borderId="27" xfId="4" applyNumberFormat="1" applyFont="1" applyFill="1" applyBorder="1">
      <alignment vertical="center"/>
    </xf>
    <xf numFmtId="179" fontId="23" fillId="0" borderId="23" xfId="4" applyNumberFormat="1" applyFont="1" applyFill="1" applyBorder="1">
      <alignment vertical="center"/>
    </xf>
    <xf numFmtId="179" fontId="15" fillId="0" borderId="48" xfId="4" applyNumberFormat="1" applyFont="1" applyFill="1" applyBorder="1">
      <alignment vertical="center"/>
    </xf>
    <xf numFmtId="179" fontId="23" fillId="0" borderId="23" xfId="4" applyNumberFormat="1" applyFont="1" applyFill="1" applyBorder="1" applyAlignment="1">
      <alignment vertical="center"/>
    </xf>
    <xf numFmtId="179" fontId="15" fillId="0" borderId="23" xfId="4" applyNumberFormat="1" applyFont="1" applyFill="1" applyBorder="1" applyAlignment="1">
      <alignment vertical="center"/>
    </xf>
    <xf numFmtId="0" fontId="15" fillId="2" borderId="49" xfId="4" applyFont="1" applyFill="1" applyBorder="1">
      <alignment vertical="center"/>
    </xf>
    <xf numFmtId="179" fontId="26" fillId="0" borderId="17" xfId="4" applyNumberFormat="1" applyFont="1" applyFill="1" applyBorder="1" applyAlignment="1">
      <alignment horizontal="right" vertical="center"/>
    </xf>
    <xf numFmtId="179" fontId="24" fillId="2" borderId="14" xfId="4" applyNumberFormat="1" applyFont="1" applyFill="1" applyBorder="1">
      <alignment vertical="center"/>
    </xf>
    <xf numFmtId="179" fontId="7" fillId="2" borderId="16" xfId="4" applyNumberFormat="1" applyFont="1" applyFill="1" applyBorder="1">
      <alignment vertical="center"/>
    </xf>
    <xf numFmtId="0" fontId="11" fillId="0" borderId="0" xfId="4" applyFont="1">
      <alignment vertical="center"/>
    </xf>
    <xf numFmtId="0" fontId="11" fillId="0" borderId="0" xfId="4" applyAlignment="1">
      <alignment horizontal="right"/>
    </xf>
    <xf numFmtId="0" fontId="11" fillId="0" borderId="0" xfId="4" applyAlignment="1">
      <alignment horizontal="right" vertical="center"/>
    </xf>
    <xf numFmtId="0" fontId="2" fillId="0" borderId="0" xfId="33">
      <alignment vertical="center"/>
    </xf>
    <xf numFmtId="0" fontId="35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20" fillId="0" borderId="0" xfId="4" applyFont="1" applyAlignment="1">
      <alignment horizontal="right" vertical="center"/>
    </xf>
    <xf numFmtId="0" fontId="11" fillId="0" borderId="47" xfId="4" applyBorder="1" applyAlignment="1">
      <alignment horizontal="center" vertical="center"/>
    </xf>
    <xf numFmtId="0" fontId="11" fillId="0" borderId="54" xfId="4" applyBorder="1" applyAlignment="1">
      <alignment horizontal="center" vertical="center"/>
    </xf>
    <xf numFmtId="0" fontId="11" fillId="0" borderId="34" xfId="4" applyBorder="1">
      <alignment vertical="center"/>
    </xf>
    <xf numFmtId="0" fontId="11" fillId="0" borderId="27" xfId="4" applyBorder="1">
      <alignment vertical="center"/>
    </xf>
    <xf numFmtId="3" fontId="23" fillId="0" borderId="41" xfId="4" applyNumberFormat="1" applyFont="1" applyBorder="1">
      <alignment vertical="center"/>
    </xf>
    <xf numFmtId="0" fontId="15" fillId="0" borderId="43" xfId="4" applyFont="1" applyBorder="1" applyAlignment="1">
      <alignment horizontal="right" vertical="center"/>
    </xf>
    <xf numFmtId="3" fontId="23" fillId="0" borderId="23" xfId="4" applyNumberFormat="1" applyFont="1" applyBorder="1">
      <alignment vertical="center"/>
    </xf>
    <xf numFmtId="0" fontId="11" fillId="0" borderId="43" xfId="4" applyBorder="1" applyAlignment="1">
      <alignment horizontal="right" vertical="center"/>
    </xf>
    <xf numFmtId="3" fontId="25" fillId="0" borderId="41" xfId="4" applyNumberFormat="1" applyFont="1" applyBorder="1" applyAlignment="1">
      <alignment horizontal="right" vertical="center"/>
    </xf>
    <xf numFmtId="0" fontId="11" fillId="0" borderId="43" xfId="4" applyBorder="1">
      <alignment vertical="center"/>
    </xf>
    <xf numFmtId="0" fontId="11" fillId="0" borderId="42" xfId="4" applyBorder="1" applyAlignment="1">
      <alignment horizontal="right" vertical="center"/>
    </xf>
    <xf numFmtId="3" fontId="25" fillId="0" borderId="0" xfId="4" applyNumberFormat="1" applyFont="1" applyAlignment="1">
      <alignment horizontal="right" vertical="center"/>
    </xf>
    <xf numFmtId="0" fontId="11" fillId="0" borderId="23" xfId="4" applyBorder="1" applyAlignment="1">
      <alignment horizontal="right" vertical="center"/>
    </xf>
    <xf numFmtId="3" fontId="23" fillId="0" borderId="41" xfId="4" applyNumberFormat="1" applyFont="1" applyBorder="1" applyAlignment="1">
      <alignment horizontal="right" vertical="center"/>
    </xf>
    <xf numFmtId="0" fontId="15" fillId="0" borderId="42" xfId="4" applyFont="1" applyBorder="1" applyAlignment="1">
      <alignment horizontal="right" vertical="center"/>
    </xf>
    <xf numFmtId="0" fontId="15" fillId="0" borderId="13" xfId="4" applyFont="1" applyBorder="1" applyAlignment="1">
      <alignment horizontal="right" vertical="center"/>
    </xf>
    <xf numFmtId="0" fontId="11" fillId="0" borderId="13" xfId="4" applyBorder="1" applyAlignment="1">
      <alignment horizontal="right" vertical="center"/>
    </xf>
    <xf numFmtId="0" fontId="11" fillId="0" borderId="13" xfId="4" applyBorder="1">
      <alignment vertical="center"/>
    </xf>
    <xf numFmtId="0" fontId="11" fillId="0" borderId="47" xfId="4" applyBorder="1">
      <alignment vertical="center"/>
    </xf>
    <xf numFmtId="3" fontId="23" fillId="0" borderId="49" xfId="4" applyNumberFormat="1" applyFont="1" applyBorder="1">
      <alignment vertical="center"/>
    </xf>
    <xf numFmtId="49" fontId="11" fillId="0" borderId="66" xfId="4" applyNumberFormat="1" applyBorder="1" applyAlignment="1">
      <alignment horizontal="center" vertical="center"/>
    </xf>
    <xf numFmtId="49" fontId="11" fillId="0" borderId="67" xfId="4" applyNumberFormat="1" applyBorder="1" applyAlignment="1">
      <alignment horizontal="center" vertical="center"/>
    </xf>
    <xf numFmtId="0" fontId="15" fillId="0" borderId="23" xfId="4" applyFont="1" applyBorder="1">
      <alignment vertical="center"/>
    </xf>
    <xf numFmtId="49" fontId="11" fillId="0" borderId="68" xfId="4" applyNumberFormat="1" applyBorder="1" applyAlignment="1">
      <alignment horizontal="center" vertical="center"/>
    </xf>
    <xf numFmtId="49" fontId="11" fillId="0" borderId="54" xfId="4" applyNumberFormat="1" applyBorder="1" applyAlignment="1">
      <alignment horizontal="center" vertical="center"/>
    </xf>
    <xf numFmtId="3" fontId="23" fillId="0" borderId="23" xfId="4" quotePrefix="1" applyNumberFormat="1" applyFont="1" applyBorder="1">
      <alignment vertical="center"/>
    </xf>
    <xf numFmtId="3" fontId="25" fillId="0" borderId="34" xfId="4" applyNumberFormat="1" applyFont="1" applyBorder="1" applyAlignment="1">
      <alignment horizontal="right" vertical="center"/>
    </xf>
    <xf numFmtId="0" fontId="11" fillId="0" borderId="16" xfId="4" applyBorder="1" applyAlignment="1">
      <alignment horizontal="right" vertical="center"/>
    </xf>
    <xf numFmtId="49" fontId="11" fillId="0" borderId="69" xfId="4" applyNumberFormat="1" applyBorder="1" applyAlignment="1">
      <alignment horizontal="center" vertical="center"/>
    </xf>
    <xf numFmtId="49" fontId="11" fillId="0" borderId="70" xfId="4" applyNumberFormat="1" applyBorder="1" applyAlignment="1">
      <alignment horizontal="center" vertical="center"/>
    </xf>
    <xf numFmtId="0" fontId="11" fillId="0" borderId="16" xfId="4" applyBorder="1">
      <alignment vertical="center"/>
    </xf>
    <xf numFmtId="49" fontId="11" fillId="0" borderId="34" xfId="4" applyNumberFormat="1" applyBorder="1" applyAlignment="1">
      <alignment horizontal="center" vertical="center"/>
    </xf>
    <xf numFmtId="0" fontId="23" fillId="0" borderId="16" xfId="4" applyFont="1" applyBorder="1">
      <alignment vertical="center"/>
    </xf>
    <xf numFmtId="3" fontId="25" fillId="0" borderId="14" xfId="4" applyNumberFormat="1" applyFont="1" applyBorder="1" applyAlignment="1">
      <alignment horizontal="right" vertical="center"/>
    </xf>
    <xf numFmtId="49" fontId="11" fillId="0" borderId="23" xfId="4" applyNumberFormat="1" applyBorder="1" applyAlignment="1">
      <alignment horizontal="center" vertical="center"/>
    </xf>
    <xf numFmtId="0" fontId="11" fillId="0" borderId="14" xfId="4" applyBorder="1">
      <alignment vertical="center"/>
    </xf>
    <xf numFmtId="3" fontId="23" fillId="0" borderId="14" xfId="4" applyNumberFormat="1" applyFont="1" applyBorder="1">
      <alignment vertical="center"/>
    </xf>
    <xf numFmtId="0" fontId="11" fillId="0" borderId="14" xfId="4" applyBorder="1" applyAlignment="1">
      <alignment horizontal="right" vertical="center"/>
    </xf>
    <xf numFmtId="0" fontId="15" fillId="0" borderId="23" xfId="4" applyFont="1" applyBorder="1" applyAlignment="1">
      <alignment horizontal="right" vertical="center"/>
    </xf>
    <xf numFmtId="3" fontId="25" fillId="0" borderId="49" xfId="4" applyNumberFormat="1" applyFont="1" applyBorder="1" applyAlignment="1">
      <alignment horizontal="right" vertical="center"/>
    </xf>
    <xf numFmtId="3" fontId="23" fillId="0" borderId="23" xfId="4" quotePrefix="1" applyNumberFormat="1" applyFont="1" applyBorder="1" applyAlignment="1">
      <alignment horizontal="right" vertical="center"/>
    </xf>
    <xf numFmtId="3" fontId="23" fillId="0" borderId="42" xfId="4" quotePrefix="1" applyNumberFormat="1" applyFont="1" applyBorder="1">
      <alignment vertical="center"/>
    </xf>
    <xf numFmtId="0" fontId="11" fillId="0" borderId="41" xfId="4" applyFont="1" applyBorder="1">
      <alignment vertical="center"/>
    </xf>
    <xf numFmtId="3" fontId="23" fillId="0" borderId="23" xfId="4" applyNumberFormat="1" applyFont="1" applyBorder="1" applyAlignment="1">
      <alignment horizontal="right" vertical="center"/>
    </xf>
    <xf numFmtId="3" fontId="15" fillId="0" borderId="42" xfId="4" applyNumberFormat="1" applyFont="1" applyBorder="1" applyAlignment="1">
      <alignment horizontal="right" vertical="center"/>
    </xf>
    <xf numFmtId="3" fontId="23" fillId="0" borderId="41" xfId="4" quotePrefix="1" applyNumberFormat="1" applyFont="1" applyBorder="1">
      <alignment vertical="center"/>
    </xf>
    <xf numFmtId="3" fontId="15" fillId="0" borderId="42" xfId="4" quotePrefix="1" applyNumberFormat="1" applyFont="1" applyBorder="1" applyAlignment="1">
      <alignment horizontal="right" vertical="center"/>
    </xf>
    <xf numFmtId="3" fontId="23" fillId="0" borderId="0" xfId="4" applyNumberFormat="1" applyFont="1" applyAlignment="1">
      <alignment horizontal="right" vertical="center"/>
    </xf>
    <xf numFmtId="0" fontId="15" fillId="0" borderId="41" xfId="4" applyFont="1" applyBorder="1" applyAlignment="1">
      <alignment horizontal="right" vertical="center"/>
    </xf>
    <xf numFmtId="3" fontId="15" fillId="0" borderId="16" xfId="4" applyNumberFormat="1" applyFont="1" applyBorder="1" applyAlignment="1">
      <alignment horizontal="center" vertical="center"/>
    </xf>
    <xf numFmtId="0" fontId="23" fillId="0" borderId="41" xfId="4" applyFont="1" applyBorder="1" applyAlignment="1">
      <alignment horizontal="right" vertical="center"/>
    </xf>
    <xf numFmtId="3" fontId="15" fillId="0" borderId="42" xfId="4" applyNumberFormat="1" applyFont="1" applyBorder="1" applyAlignment="1">
      <alignment horizontal="center" vertical="center"/>
    </xf>
    <xf numFmtId="49" fontId="11" fillId="0" borderId="49" xfId="4" applyNumberFormat="1" applyBorder="1" applyAlignment="1">
      <alignment horizontal="center" vertical="center"/>
    </xf>
    <xf numFmtId="3" fontId="26" fillId="0" borderId="41" xfId="4" applyNumberFormat="1" applyFont="1" applyBorder="1" applyAlignment="1">
      <alignment horizontal="right" vertical="center"/>
    </xf>
    <xf numFmtId="0" fontId="11" fillId="0" borderId="0" xfId="4" applyAlignment="1">
      <alignment horizontal="center" vertical="center"/>
    </xf>
    <xf numFmtId="179" fontId="23" fillId="0" borderId="23" xfId="4" applyNumberFormat="1" applyFont="1" applyFill="1" applyBorder="1" applyAlignment="1">
      <alignment horizontal="right" vertical="center"/>
    </xf>
    <xf numFmtId="179" fontId="25" fillId="0" borderId="23" xfId="4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25" xfId="9" applyFont="1" applyFill="1" applyBorder="1">
      <alignment vertical="center"/>
    </xf>
    <xf numFmtId="0" fontId="29" fillId="2" borderId="14" xfId="4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25" xfId="9" applyFont="1" applyFill="1" applyBorder="1">
      <alignment vertical="center"/>
    </xf>
    <xf numFmtId="0" fontId="15" fillId="0" borderId="22" xfId="9" applyFont="1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5" fillId="0" borderId="18" xfId="9" applyFont="1" applyBorder="1">
      <alignment vertical="center"/>
    </xf>
    <xf numFmtId="0" fontId="15" fillId="0" borderId="19" xfId="9" applyFont="1" applyBorder="1">
      <alignment vertical="center"/>
    </xf>
    <xf numFmtId="0" fontId="15" fillId="0" borderId="0" xfId="9" applyFont="1">
      <alignment vertical="center"/>
    </xf>
    <xf numFmtId="0" fontId="7" fillId="0" borderId="0" xfId="9" applyFont="1">
      <alignment vertical="center"/>
    </xf>
    <xf numFmtId="0" fontId="7" fillId="0" borderId="13" xfId="9" applyFont="1" applyBorder="1">
      <alignment vertical="center"/>
    </xf>
    <xf numFmtId="0" fontId="15" fillId="0" borderId="13" xfId="9" applyFont="1" applyBorder="1">
      <alignment vertical="center"/>
    </xf>
    <xf numFmtId="0" fontId="15" fillId="0" borderId="19" xfId="9" applyFont="1" applyBorder="1" applyAlignment="1">
      <alignment horizontal="center" vertical="center"/>
    </xf>
    <xf numFmtId="0" fontId="15" fillId="0" borderId="25" xfId="9" applyFont="1" applyBorder="1">
      <alignment vertical="center"/>
    </xf>
    <xf numFmtId="0" fontId="17" fillId="0" borderId="19" xfId="9" applyFont="1" applyBorder="1">
      <alignment vertical="center"/>
    </xf>
    <xf numFmtId="0" fontId="15" fillId="0" borderId="19" xfId="9" applyFont="1" applyFill="1" applyBorder="1">
      <alignment vertical="center"/>
    </xf>
    <xf numFmtId="0" fontId="30" fillId="0" borderId="0" xfId="9" applyFont="1">
      <alignment vertical="center"/>
    </xf>
    <xf numFmtId="0" fontId="15" fillId="0" borderId="13" xfId="9" applyFont="1" applyFill="1" applyBorder="1">
      <alignment vertical="center"/>
    </xf>
    <xf numFmtId="0" fontId="15" fillId="0" borderId="18" xfId="9" applyFont="1" applyFill="1" applyBorder="1">
      <alignment vertical="center"/>
    </xf>
    <xf numFmtId="0" fontId="11" fillId="0" borderId="0" xfId="55" applyFont="1">
      <alignment vertical="center"/>
    </xf>
    <xf numFmtId="0" fontId="38" fillId="0" borderId="0" xfId="55" applyFont="1">
      <alignment vertical="center"/>
    </xf>
    <xf numFmtId="0" fontId="11" fillId="0" borderId="0" xfId="55" applyFont="1" applyAlignment="1">
      <alignment horizontal="right"/>
    </xf>
    <xf numFmtId="3" fontId="38" fillId="0" borderId="0" xfId="55" applyNumberFormat="1" applyFont="1" applyFill="1" applyBorder="1">
      <alignment vertical="center"/>
    </xf>
    <xf numFmtId="0" fontId="41" fillId="0" borderId="0" xfId="55" applyFont="1" applyAlignment="1">
      <alignment vertical="center"/>
    </xf>
    <xf numFmtId="0" fontId="38" fillId="0" borderId="0" xfId="55" applyFont="1" applyFill="1">
      <alignment vertical="center"/>
    </xf>
    <xf numFmtId="0" fontId="11" fillId="0" borderId="0" xfId="55" applyFont="1" applyFill="1" applyAlignment="1">
      <alignment horizontal="right" vertical="center"/>
    </xf>
    <xf numFmtId="0" fontId="25" fillId="0" borderId="1" xfId="55" applyFont="1" applyBorder="1" applyAlignment="1">
      <alignment horizontal="center" vertical="center"/>
    </xf>
    <xf numFmtId="0" fontId="23" fillId="0" borderId="33" xfId="55" applyFont="1" applyBorder="1" applyAlignment="1">
      <alignment horizontal="center" vertical="center"/>
    </xf>
    <xf numFmtId="0" fontId="25" fillId="0" borderId="33" xfId="55" applyFont="1" applyBorder="1" applyAlignment="1">
      <alignment horizontal="center" vertical="center"/>
    </xf>
    <xf numFmtId="0" fontId="25" fillId="0" borderId="3" xfId="55" applyFont="1" applyBorder="1" applyAlignment="1">
      <alignment horizontal="center" vertical="center"/>
    </xf>
    <xf numFmtId="0" fontId="11" fillId="0" borderId="71" xfId="55" applyFont="1" applyBorder="1">
      <alignment vertical="center"/>
    </xf>
    <xf numFmtId="180" fontId="38" fillId="0" borderId="71" xfId="11" applyNumberFormat="1" applyFont="1" applyFill="1" applyBorder="1">
      <alignment vertical="center"/>
    </xf>
    <xf numFmtId="0" fontId="38" fillId="0" borderId="71" xfId="55" applyFont="1" applyBorder="1">
      <alignment vertical="center"/>
    </xf>
    <xf numFmtId="0" fontId="11" fillId="0" borderId="72" xfId="55" applyFont="1" applyFill="1" applyBorder="1">
      <alignment vertical="center"/>
    </xf>
    <xf numFmtId="180" fontId="38" fillId="0" borderId="72" xfId="11" applyNumberFormat="1" applyFont="1" applyFill="1" applyBorder="1">
      <alignment vertical="center"/>
    </xf>
    <xf numFmtId="180" fontId="38" fillId="6" borderId="72" xfId="11" applyNumberFormat="1" applyFont="1" applyFill="1" applyBorder="1">
      <alignment vertical="center"/>
    </xf>
    <xf numFmtId="3" fontId="38" fillId="0" borderId="72" xfId="55" applyNumberFormat="1" applyFont="1" applyFill="1" applyBorder="1">
      <alignment vertical="center"/>
    </xf>
    <xf numFmtId="0" fontId="11" fillId="0" borderId="30" xfId="55" applyFont="1" applyFill="1" applyBorder="1">
      <alignment vertical="center"/>
    </xf>
    <xf numFmtId="38" fontId="38" fillId="0" borderId="30" xfId="11" applyFont="1" applyFill="1" applyBorder="1">
      <alignment vertical="center"/>
    </xf>
    <xf numFmtId="49" fontId="11" fillId="0" borderId="30" xfId="55" applyNumberFormat="1" applyFont="1" applyFill="1" applyBorder="1">
      <alignment vertical="center"/>
    </xf>
    <xf numFmtId="0" fontId="38" fillId="0" borderId="30" xfId="55" applyFont="1" applyFill="1" applyBorder="1">
      <alignment vertical="center"/>
    </xf>
    <xf numFmtId="0" fontId="25" fillId="0" borderId="73" xfId="55" applyFont="1" applyFill="1" applyBorder="1" applyAlignment="1">
      <alignment horizontal="center" vertical="center"/>
    </xf>
    <xf numFmtId="180" fontId="43" fillId="0" borderId="73" xfId="11" applyNumberFormat="1" applyFont="1" applyFill="1" applyBorder="1">
      <alignment vertical="center"/>
    </xf>
    <xf numFmtId="0" fontId="11" fillId="0" borderId="73" xfId="55" applyFont="1" applyFill="1" applyBorder="1">
      <alignment vertical="center"/>
    </xf>
    <xf numFmtId="0" fontId="11" fillId="0" borderId="0" xfId="55" applyFont="1" applyFill="1">
      <alignment vertical="center"/>
    </xf>
    <xf numFmtId="0" fontId="44" fillId="0" borderId="0" xfId="55" applyFont="1">
      <alignment vertical="center"/>
    </xf>
    <xf numFmtId="0" fontId="44" fillId="0" borderId="0" xfId="55" applyFont="1" applyAlignment="1">
      <alignment horizontal="right" vertical="center"/>
    </xf>
    <xf numFmtId="0" fontId="11" fillId="0" borderId="0" xfId="55" applyFont="1" applyAlignment="1">
      <alignment vertical="center"/>
    </xf>
    <xf numFmtId="0" fontId="44" fillId="0" borderId="0" xfId="55" applyFont="1" applyAlignment="1">
      <alignment vertical="center"/>
    </xf>
    <xf numFmtId="0" fontId="9" fillId="0" borderId="0" xfId="55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23" xfId="0" applyNumberFormat="1" applyFont="1" applyBorder="1">
      <alignment vertical="center"/>
    </xf>
    <xf numFmtId="49" fontId="45" fillId="0" borderId="23" xfId="0" applyNumberFormat="1" applyFont="1" applyBorder="1" applyAlignment="1">
      <alignment horizontal="center" vertical="center"/>
    </xf>
    <xf numFmtId="0" fontId="45" fillId="0" borderId="23" xfId="0" applyFont="1" applyBorder="1">
      <alignment vertical="center"/>
    </xf>
    <xf numFmtId="0" fontId="45" fillId="0" borderId="42" xfId="0" applyFont="1" applyBorder="1">
      <alignment vertical="center"/>
    </xf>
    <xf numFmtId="49" fontId="45" fillId="0" borderId="41" xfId="0" applyNumberFormat="1" applyFont="1" applyBorder="1">
      <alignment vertical="center"/>
    </xf>
    <xf numFmtId="49" fontId="45" fillId="0" borderId="42" xfId="0" applyNumberFormat="1" applyFont="1" applyBorder="1">
      <alignment vertical="center"/>
    </xf>
    <xf numFmtId="0" fontId="45" fillId="0" borderId="75" xfId="0" applyFont="1" applyBorder="1">
      <alignment vertical="center"/>
    </xf>
    <xf numFmtId="0" fontId="45" fillId="0" borderId="76" xfId="0" applyFont="1" applyBorder="1">
      <alignment vertical="center"/>
    </xf>
    <xf numFmtId="0" fontId="45" fillId="0" borderId="3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5" fillId="0" borderId="77" xfId="0" applyFont="1" applyBorder="1">
      <alignment vertical="center"/>
    </xf>
    <xf numFmtId="0" fontId="45" fillId="0" borderId="49" xfId="0" applyFont="1" applyBorder="1" applyAlignment="1">
      <alignment horizontal="center" vertical="center" textRotation="255"/>
    </xf>
    <xf numFmtId="0" fontId="45" fillId="0" borderId="16" xfId="0" applyFont="1" applyBorder="1" applyAlignment="1">
      <alignment horizontal="center" vertical="center" textRotation="255"/>
    </xf>
    <xf numFmtId="0" fontId="45" fillId="0" borderId="17" xfId="0" applyFont="1" applyBorder="1" applyAlignment="1">
      <alignment horizontal="center" vertical="center" textRotation="255"/>
    </xf>
    <xf numFmtId="0" fontId="45" fillId="0" borderId="17" xfId="0" applyFont="1" applyBorder="1" applyAlignment="1">
      <alignment vertical="center" textRotation="255"/>
    </xf>
    <xf numFmtId="0" fontId="47" fillId="0" borderId="17" xfId="0" applyFont="1" applyBorder="1" applyAlignment="1">
      <alignment vertical="center" textRotation="255"/>
    </xf>
    <xf numFmtId="0" fontId="45" fillId="0" borderId="49" xfId="0" applyFont="1" applyBorder="1" applyAlignment="1">
      <alignment vertical="center" textRotation="255"/>
    </xf>
    <xf numFmtId="0" fontId="45" fillId="0" borderId="42" xfId="0" applyFont="1" applyBorder="1" applyAlignment="1">
      <alignment vertical="center" textRotation="255"/>
    </xf>
    <xf numFmtId="0" fontId="45" fillId="0" borderId="49" xfId="0" applyFont="1" applyBorder="1">
      <alignment vertical="center"/>
    </xf>
    <xf numFmtId="0" fontId="45" fillId="0" borderId="16" xfId="0" applyFont="1" applyBorder="1">
      <alignment vertical="center"/>
    </xf>
    <xf numFmtId="0" fontId="45" fillId="0" borderId="17" xfId="0" applyFont="1" applyBorder="1" applyAlignment="1">
      <alignment horizontal="center" vertical="center"/>
    </xf>
    <xf numFmtId="0" fontId="45" fillId="0" borderId="34" xfId="0" applyFont="1" applyBorder="1">
      <alignment vertical="center"/>
    </xf>
    <xf numFmtId="0" fontId="45" fillId="0" borderId="0" xfId="0" applyFont="1" applyBorder="1">
      <alignment vertical="center"/>
    </xf>
    <xf numFmtId="0" fontId="45" fillId="0" borderId="43" xfId="0" applyFont="1" applyBorder="1">
      <alignment vertical="center"/>
    </xf>
    <xf numFmtId="0" fontId="45" fillId="0" borderId="13" xfId="0" applyFont="1" applyBorder="1">
      <alignment vertical="center"/>
    </xf>
    <xf numFmtId="0" fontId="45" fillId="0" borderId="14" xfId="0" applyFont="1" applyBorder="1">
      <alignment vertical="center"/>
    </xf>
    <xf numFmtId="0" fontId="45" fillId="0" borderId="41" xfId="0" applyFont="1" applyBorder="1">
      <alignment vertical="center"/>
    </xf>
    <xf numFmtId="0" fontId="45" fillId="0" borderId="23" xfId="0" applyFont="1" applyBorder="1" applyAlignment="1">
      <alignment vertical="center"/>
    </xf>
    <xf numFmtId="0" fontId="45" fillId="0" borderId="0" xfId="0" quotePrefix="1" applyFo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34" xfId="0" applyBorder="1">
      <alignment vertical="center"/>
    </xf>
    <xf numFmtId="0" fontId="6" fillId="0" borderId="3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74" xfId="0" applyFont="1" applyBorder="1">
      <alignment vertical="center"/>
    </xf>
    <xf numFmtId="0" fontId="6" fillId="0" borderId="75" xfId="0" applyFont="1" applyBorder="1">
      <alignment vertical="center"/>
    </xf>
    <xf numFmtId="0" fontId="0" fillId="0" borderId="75" xfId="0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quotePrefix="1" applyBorder="1">
      <alignment vertical="center"/>
    </xf>
    <xf numFmtId="0" fontId="45" fillId="0" borderId="0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49" fontId="45" fillId="0" borderId="42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0" fontId="45" fillId="0" borderId="7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49" xfId="9" applyFont="1" applyBorder="1" applyAlignment="1">
      <alignment horizontal="center" vertical="center"/>
    </xf>
    <xf numFmtId="0" fontId="15" fillId="0" borderId="16" xfId="9" applyFont="1" applyBorder="1" applyAlignment="1">
      <alignment horizontal="center" vertical="center"/>
    </xf>
    <xf numFmtId="0" fontId="15" fillId="0" borderId="14" xfId="9" applyFont="1" applyBorder="1" applyAlignment="1">
      <alignment horizontal="center" vertical="center"/>
    </xf>
    <xf numFmtId="0" fontId="15" fillId="0" borderId="53" xfId="9" applyFont="1" applyBorder="1" applyAlignment="1">
      <alignment horizontal="center" vertical="center"/>
    </xf>
    <xf numFmtId="0" fontId="7" fillId="3" borderId="47" xfId="9" applyFont="1" applyFill="1" applyBorder="1" applyAlignment="1">
      <alignment horizontal="center" vertical="center"/>
    </xf>
    <xf numFmtId="0" fontId="7" fillId="3" borderId="27" xfId="9" applyFont="1" applyFill="1" applyBorder="1" applyAlignment="1">
      <alignment horizontal="center" vertical="center"/>
    </xf>
    <xf numFmtId="0" fontId="7" fillId="3" borderId="28" xfId="9" applyFont="1" applyFill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15" fillId="0" borderId="13" xfId="9" applyFont="1" applyBorder="1" applyAlignment="1">
      <alignment horizontal="center" vertical="center"/>
    </xf>
    <xf numFmtId="0" fontId="12" fillId="0" borderId="59" xfId="9" applyFont="1" applyBorder="1" applyAlignment="1">
      <alignment vertical="center"/>
    </xf>
    <xf numFmtId="0" fontId="12" fillId="0" borderId="11" xfId="9" applyFont="1" applyBorder="1" applyAlignment="1">
      <alignment vertical="center"/>
    </xf>
    <xf numFmtId="31" fontId="11" fillId="0" borderId="11" xfId="9" applyNumberFormat="1" applyBorder="1" applyAlignment="1">
      <alignment horizontal="center" vertical="center"/>
    </xf>
    <xf numFmtId="0" fontId="15" fillId="0" borderId="0" xfId="9" applyFont="1" applyBorder="1" applyAlignment="1">
      <alignment horizontal="left" vertical="center"/>
    </xf>
    <xf numFmtId="0" fontId="7" fillId="0" borderId="0" xfId="9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center"/>
    </xf>
    <xf numFmtId="0" fontId="7" fillId="0" borderId="37" xfId="9" applyFont="1" applyBorder="1" applyAlignment="1">
      <alignment horizontal="center" vertical="center"/>
    </xf>
    <xf numFmtId="0" fontId="16" fillId="0" borderId="8" xfId="9" applyFont="1" applyBorder="1" applyAlignment="1">
      <alignment horizontal="center" vertical="center"/>
    </xf>
    <xf numFmtId="0" fontId="15" fillId="0" borderId="8" xfId="9" applyFont="1" applyBorder="1" applyAlignment="1">
      <alignment horizontal="center" vertical="center"/>
    </xf>
    <xf numFmtId="0" fontId="15" fillId="0" borderId="60" xfId="9" applyFont="1" applyBorder="1" applyAlignment="1">
      <alignment horizontal="center" vertical="center"/>
    </xf>
    <xf numFmtId="0" fontId="16" fillId="0" borderId="56" xfId="9" applyFont="1" applyBorder="1" applyAlignment="1">
      <alignment horizontal="center" vertical="center"/>
    </xf>
    <xf numFmtId="0" fontId="16" fillId="0" borderId="60" xfId="9" applyFont="1" applyBorder="1" applyAlignment="1">
      <alignment horizontal="center" vertical="center"/>
    </xf>
    <xf numFmtId="0" fontId="16" fillId="0" borderId="34" xfId="9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13" xfId="9" applyFont="1" applyBorder="1" applyAlignment="1">
      <alignment horizontal="center" vertical="center"/>
    </xf>
    <xf numFmtId="0" fontId="16" fillId="0" borderId="61" xfId="9" applyFont="1" applyBorder="1" applyAlignment="1">
      <alignment horizontal="center" vertical="center"/>
    </xf>
    <xf numFmtId="0" fontId="16" fillId="0" borderId="62" xfId="9" applyFont="1" applyBorder="1" applyAlignment="1">
      <alignment horizontal="center" vertical="center"/>
    </xf>
    <xf numFmtId="0" fontId="16" fillId="0" borderId="63" xfId="9" applyFont="1" applyBorder="1" applyAlignment="1">
      <alignment horizontal="center" vertical="center"/>
    </xf>
    <xf numFmtId="0" fontId="16" fillId="0" borderId="5" xfId="9" applyFont="1" applyBorder="1" applyAlignment="1">
      <alignment horizontal="center" vertical="center"/>
    </xf>
    <xf numFmtId="0" fontId="16" fillId="0" borderId="6" xfId="9" applyFont="1" applyBorder="1" applyAlignment="1">
      <alignment horizontal="center" vertical="center"/>
    </xf>
    <xf numFmtId="0" fontId="16" fillId="0" borderId="64" xfId="9" applyFont="1" applyBorder="1" applyAlignment="1">
      <alignment horizontal="center" vertical="center"/>
    </xf>
    <xf numFmtId="0" fontId="17" fillId="0" borderId="62" xfId="9" applyFont="1" applyBorder="1" applyAlignment="1">
      <alignment horizontal="center" vertical="center"/>
    </xf>
    <xf numFmtId="0" fontId="17" fillId="0" borderId="63" xfId="9" applyFont="1" applyBorder="1" applyAlignment="1">
      <alignment horizontal="center" vertical="center"/>
    </xf>
    <xf numFmtId="0" fontId="17" fillId="0" borderId="61" xfId="9" applyFont="1" applyBorder="1" applyAlignment="1">
      <alignment horizontal="center" vertical="center"/>
    </xf>
    <xf numFmtId="0" fontId="11" fillId="0" borderId="6" xfId="9" quotePrefix="1" applyBorder="1" applyAlignment="1">
      <alignment horizontal="center" vertical="center" textRotation="180"/>
    </xf>
    <xf numFmtId="0" fontId="7" fillId="3" borderId="47" xfId="9" applyFont="1" applyFill="1" applyBorder="1" applyAlignment="1">
      <alignment horizontal="center" vertical="center" shrinkToFit="1"/>
    </xf>
    <xf numFmtId="0" fontId="7" fillId="3" borderId="27" xfId="9" applyFont="1" applyFill="1" applyBorder="1" applyAlignment="1">
      <alignment horizontal="center" vertical="center" shrinkToFit="1"/>
    </xf>
    <xf numFmtId="0" fontId="7" fillId="3" borderId="28" xfId="9" applyFont="1" applyFill="1" applyBorder="1" applyAlignment="1">
      <alignment horizontal="center" vertical="center" shrinkToFit="1"/>
    </xf>
    <xf numFmtId="0" fontId="11" fillId="0" borderId="0" xfId="9" applyBorder="1" applyAlignment="1">
      <alignment horizontal="center" vertical="center" textRotation="180"/>
    </xf>
    <xf numFmtId="0" fontId="11" fillId="0" borderId="0" xfId="9" applyFont="1" applyBorder="1" applyAlignment="1">
      <alignment horizontal="center" vertical="center" textRotation="180"/>
    </xf>
    <xf numFmtId="0" fontId="15" fillId="0" borderId="0" xfId="9" applyFont="1" applyFill="1" applyBorder="1" applyAlignment="1">
      <alignment horizontal="center" vertical="center"/>
    </xf>
    <xf numFmtId="0" fontId="15" fillId="0" borderId="13" xfId="9" applyFont="1" applyFill="1" applyBorder="1" applyAlignment="1">
      <alignment horizontal="center" vertical="center"/>
    </xf>
    <xf numFmtId="0" fontId="15" fillId="0" borderId="13" xfId="9" applyFont="1" applyBorder="1" applyAlignment="1">
      <alignment horizontal="left" vertical="center"/>
    </xf>
    <xf numFmtId="0" fontId="15" fillId="0" borderId="41" xfId="4" applyFont="1" applyBorder="1" applyAlignment="1">
      <alignment horizontal="left" vertical="center"/>
    </xf>
    <xf numFmtId="0" fontId="15" fillId="0" borderId="23" xfId="4" applyFont="1" applyBorder="1" applyAlignment="1">
      <alignment horizontal="left" vertical="center"/>
    </xf>
    <xf numFmtId="0" fontId="15" fillId="0" borderId="42" xfId="4" applyFont="1" applyBorder="1" applyAlignment="1">
      <alignment horizontal="left" vertical="center"/>
    </xf>
    <xf numFmtId="0" fontId="11" fillId="0" borderId="23" xfId="4" applyBorder="1" applyAlignment="1">
      <alignment horizontal="left" vertical="center"/>
    </xf>
    <xf numFmtId="49" fontId="11" fillId="0" borderId="0" xfId="4" applyNumberFormat="1" applyAlignment="1">
      <alignment horizontal="left" vertical="center"/>
    </xf>
    <xf numFmtId="3" fontId="15" fillId="0" borderId="41" xfId="4" applyNumberFormat="1" applyFont="1" applyBorder="1" applyAlignment="1">
      <alignment horizontal="right" vertical="center"/>
    </xf>
    <xf numFmtId="3" fontId="15" fillId="0" borderId="42" xfId="4" applyNumberFormat="1" applyFont="1" applyBorder="1" applyAlignment="1">
      <alignment horizontal="right" vertical="center"/>
    </xf>
    <xf numFmtId="3" fontId="11" fillId="0" borderId="41" xfId="4" applyNumberFormat="1" applyBorder="1" applyAlignment="1">
      <alignment horizontal="right" vertical="center"/>
    </xf>
    <xf numFmtId="0" fontId="11" fillId="0" borderId="42" xfId="4" applyBorder="1" applyAlignment="1">
      <alignment horizontal="right" vertical="center"/>
    </xf>
    <xf numFmtId="3" fontId="11" fillId="0" borderId="42" xfId="4" applyNumberFormat="1" applyBorder="1" applyAlignment="1">
      <alignment horizontal="right" vertical="center"/>
    </xf>
    <xf numFmtId="3" fontId="15" fillId="0" borderId="47" xfId="4" applyNumberFormat="1" applyFont="1" applyBorder="1" applyAlignment="1">
      <alignment horizontal="right" vertical="center"/>
    </xf>
    <xf numFmtId="38" fontId="11" fillId="0" borderId="41" xfId="3" applyNumberFormat="1" applyFont="1" applyFill="1" applyBorder="1" applyAlignment="1">
      <alignment horizontal="right" vertical="center"/>
    </xf>
    <xf numFmtId="38" fontId="11" fillId="0" borderId="42" xfId="3" applyNumberFormat="1" applyFont="1" applyFill="1" applyBorder="1" applyAlignment="1">
      <alignment horizontal="right" vertical="center"/>
    </xf>
    <xf numFmtId="3" fontId="15" fillId="0" borderId="41" xfId="4" quotePrefix="1" applyNumberFormat="1" applyFont="1" applyBorder="1" applyAlignment="1">
      <alignment horizontal="right" vertical="center"/>
    </xf>
    <xf numFmtId="3" fontId="15" fillId="0" borderId="42" xfId="4" quotePrefix="1" applyNumberFormat="1" applyFont="1" applyBorder="1" applyAlignment="1">
      <alignment horizontal="right" vertical="center"/>
    </xf>
    <xf numFmtId="3" fontId="11" fillId="0" borderId="41" xfId="4" applyNumberFormat="1" applyBorder="1">
      <alignment vertical="center"/>
    </xf>
    <xf numFmtId="3" fontId="11" fillId="0" borderId="42" xfId="4" applyNumberFormat="1" applyBorder="1">
      <alignment vertical="center"/>
    </xf>
    <xf numFmtId="0" fontId="11" fillId="0" borderId="41" xfId="4" applyBorder="1" applyAlignment="1">
      <alignment horizontal="left" vertical="center"/>
    </xf>
    <xf numFmtId="0" fontId="11" fillId="0" borderId="42" xfId="4" applyBorder="1" applyAlignment="1">
      <alignment horizontal="left" vertical="center"/>
    </xf>
    <xf numFmtId="0" fontId="17" fillId="0" borderId="41" xfId="4" applyFont="1" applyBorder="1" applyAlignment="1">
      <alignment horizontal="left" vertical="center"/>
    </xf>
    <xf numFmtId="0" fontId="17" fillId="0" borderId="23" xfId="4" applyFont="1" applyBorder="1" applyAlignment="1">
      <alignment horizontal="left" vertical="center"/>
    </xf>
    <xf numFmtId="0" fontId="17" fillId="0" borderId="42" xfId="4" applyFont="1" applyBorder="1" applyAlignment="1">
      <alignment horizontal="left" vertical="center"/>
    </xf>
    <xf numFmtId="3" fontId="15" fillId="0" borderId="23" xfId="4" applyNumberFormat="1" applyFont="1" applyBorder="1" applyAlignment="1">
      <alignment horizontal="right" vertical="center"/>
    </xf>
    <xf numFmtId="3" fontId="36" fillId="0" borderId="41" xfId="33" applyNumberFormat="1" applyFont="1" applyBorder="1" applyAlignment="1">
      <alignment vertical="center"/>
    </xf>
    <xf numFmtId="3" fontId="36" fillId="0" borderId="42" xfId="33" applyNumberFormat="1" applyFont="1" applyBorder="1" applyAlignment="1">
      <alignment vertical="center"/>
    </xf>
    <xf numFmtId="0" fontId="15" fillId="0" borderId="23" xfId="4" applyFont="1" applyBorder="1" applyAlignment="1">
      <alignment horizontal="right" vertical="center"/>
    </xf>
    <xf numFmtId="3" fontId="36" fillId="0" borderId="41" xfId="33" applyNumberFormat="1" applyFont="1" applyBorder="1" applyAlignment="1">
      <alignment horizontal="right" vertical="center"/>
    </xf>
    <xf numFmtId="3" fontId="36" fillId="0" borderId="42" xfId="33" applyNumberFormat="1" applyFont="1" applyBorder="1" applyAlignment="1">
      <alignment horizontal="right" vertical="center"/>
    </xf>
    <xf numFmtId="0" fontId="17" fillId="0" borderId="41" xfId="4" applyFont="1" applyBorder="1" applyAlignment="1">
      <alignment vertical="center"/>
    </xf>
    <xf numFmtId="0" fontId="17" fillId="0" borderId="23" xfId="4" applyFont="1" applyBorder="1" applyAlignment="1">
      <alignment vertical="center"/>
    </xf>
    <xf numFmtId="0" fontId="17" fillId="0" borderId="42" xfId="4" applyFont="1" applyBorder="1" applyAlignment="1">
      <alignment vertical="center"/>
    </xf>
    <xf numFmtId="0" fontId="2" fillId="0" borderId="42" xfId="33" applyBorder="1" applyAlignment="1">
      <alignment horizontal="right" vertical="center"/>
    </xf>
    <xf numFmtId="0" fontId="11" fillId="0" borderId="0" xfId="4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/>
    </xf>
    <xf numFmtId="31" fontId="15" fillId="0" borderId="0" xfId="4" applyNumberFormat="1" applyFont="1" applyAlignment="1">
      <alignment horizontal="left" vertical="center"/>
    </xf>
    <xf numFmtId="0" fontId="11" fillId="0" borderId="23" xfId="4" applyBorder="1" applyAlignment="1">
      <alignment horizontal="center" vertical="center"/>
    </xf>
    <xf numFmtId="0" fontId="11" fillId="0" borderId="42" xfId="4" applyBorder="1" applyAlignment="1">
      <alignment horizontal="center" vertical="center"/>
    </xf>
    <xf numFmtId="0" fontId="7" fillId="0" borderId="47" xfId="4" applyFont="1" applyBorder="1" applyAlignment="1">
      <alignment horizontal="center" vertical="center"/>
    </xf>
    <xf numFmtId="0" fontId="7" fillId="0" borderId="42" xfId="4" applyFont="1" applyBorder="1" applyAlignment="1">
      <alignment horizontal="center" vertical="center"/>
    </xf>
    <xf numFmtId="0" fontId="7" fillId="0" borderId="23" xfId="4" applyFont="1" applyBorder="1" applyAlignment="1">
      <alignment horizontal="center" vertical="center"/>
    </xf>
    <xf numFmtId="0" fontId="15" fillId="0" borderId="41" xfId="4" applyFont="1" applyBorder="1" applyAlignment="1">
      <alignment horizontal="center" vertical="center"/>
    </xf>
    <xf numFmtId="0" fontId="15" fillId="0" borderId="42" xfId="4" applyFont="1" applyBorder="1" applyAlignment="1">
      <alignment horizontal="center" vertical="center"/>
    </xf>
    <xf numFmtId="0" fontId="11" fillId="0" borderId="41" xfId="4" applyBorder="1" applyAlignment="1">
      <alignment horizontal="center" vertical="center"/>
    </xf>
    <xf numFmtId="0" fontId="11" fillId="0" borderId="0" xfId="55" applyFont="1" applyAlignment="1">
      <alignment horizontal="left" vertical="center"/>
    </xf>
    <xf numFmtId="0" fontId="39" fillId="0" borderId="0" xfId="55" applyFont="1" applyAlignment="1">
      <alignment horizontal="center" vertical="center"/>
    </xf>
    <xf numFmtId="0" fontId="40" fillId="0" borderId="0" xfId="55" applyFont="1" applyAlignment="1">
      <alignment horizontal="center" vertical="center"/>
    </xf>
    <xf numFmtId="31" fontId="38" fillId="0" borderId="0" xfId="55" applyNumberFormat="1" applyFont="1" applyAlignment="1">
      <alignment horizontal="left" vertical="center"/>
    </xf>
    <xf numFmtId="0" fontId="44" fillId="0" borderId="0" xfId="55" applyFont="1" applyAlignment="1">
      <alignment horizontal="left" vertical="center"/>
    </xf>
    <xf numFmtId="58" fontId="38" fillId="0" borderId="0" xfId="55" applyNumberFormat="1" applyFont="1" applyAlignment="1">
      <alignment horizontal="left" vertical="center"/>
    </xf>
    <xf numFmtId="179" fontId="23" fillId="0" borderId="14" xfId="4" applyNumberFormat="1" applyFont="1" applyFill="1" applyBorder="1" applyAlignment="1">
      <alignment horizontal="left" vertical="center"/>
    </xf>
    <xf numFmtId="179" fontId="23" fillId="0" borderId="50" xfId="4" applyNumberFormat="1" applyFont="1" applyFill="1" applyBorder="1" applyAlignment="1">
      <alignment horizontal="left" vertical="center"/>
    </xf>
    <xf numFmtId="0" fontId="11" fillId="0" borderId="0" xfId="4" quotePrefix="1" applyAlignment="1">
      <alignment horizontal="center" vertical="center"/>
    </xf>
    <xf numFmtId="0" fontId="7" fillId="2" borderId="41" xfId="4" applyFont="1" applyFill="1" applyBorder="1" applyAlignment="1">
      <alignment horizontal="left" vertical="center"/>
    </xf>
    <xf numFmtId="0" fontId="7" fillId="2" borderId="23" xfId="4" applyFont="1" applyFill="1" applyBorder="1" applyAlignment="1">
      <alignment horizontal="left" vertical="center"/>
    </xf>
    <xf numFmtId="0" fontId="7" fillId="2" borderId="42" xfId="4" applyFont="1" applyFill="1" applyBorder="1" applyAlignment="1">
      <alignment horizontal="left" vertical="center"/>
    </xf>
    <xf numFmtId="0" fontId="19" fillId="0" borderId="23" xfId="4" applyFont="1" applyFill="1" applyBorder="1" applyAlignment="1">
      <alignment horizontal="left" vertical="center"/>
    </xf>
    <xf numFmtId="0" fontId="19" fillId="0" borderId="42" xfId="4" applyFont="1" applyFill="1" applyBorder="1" applyAlignment="1">
      <alignment horizontal="left" vertical="center"/>
    </xf>
    <xf numFmtId="0" fontId="19" fillId="2" borderId="14" xfId="4" applyFont="1" applyFill="1" applyBorder="1" applyAlignment="1">
      <alignment horizontal="left" vertical="center"/>
    </xf>
    <xf numFmtId="0" fontId="19" fillId="2" borderId="16" xfId="4" applyFont="1" applyFill="1" applyBorder="1" applyAlignment="1">
      <alignment horizontal="left" vertical="center"/>
    </xf>
    <xf numFmtId="0" fontId="7" fillId="0" borderId="41" xfId="4" applyFont="1" applyFill="1" applyBorder="1" applyAlignment="1">
      <alignment horizontal="left" vertical="center"/>
    </xf>
    <xf numFmtId="0" fontId="7" fillId="0" borderId="51" xfId="4" applyFont="1" applyFill="1" applyBorder="1" applyAlignment="1">
      <alignment horizontal="left" vertical="center"/>
    </xf>
    <xf numFmtId="0" fontId="16" fillId="0" borderId="0" xfId="4" applyFont="1" applyAlignment="1">
      <alignment horizontal="left" vertical="center"/>
    </xf>
    <xf numFmtId="0" fontId="14" fillId="0" borderId="0" xfId="4" applyFont="1" applyBorder="1" applyAlignment="1">
      <alignment horizontal="center" vertical="center"/>
    </xf>
    <xf numFmtId="58" fontId="11" fillId="0" borderId="0" xfId="4" applyNumberFormat="1" applyBorder="1" applyAlignment="1">
      <alignment horizontal="left" vertical="center"/>
    </xf>
    <xf numFmtId="0" fontId="15" fillId="0" borderId="23" xfId="4" applyFont="1" applyBorder="1" applyAlignment="1">
      <alignment horizontal="center" vertical="center"/>
    </xf>
    <xf numFmtId="0" fontId="7" fillId="2" borderId="45" xfId="4" applyFont="1" applyFill="1" applyBorder="1" applyAlignment="1">
      <alignment horizontal="center" vertical="center"/>
    </xf>
    <xf numFmtId="0" fontId="15" fillId="2" borderId="42" xfId="4" applyFont="1" applyFill="1" applyBorder="1" applyAlignment="1">
      <alignment horizontal="center" vertical="center"/>
    </xf>
    <xf numFmtId="0" fontId="13" fillId="2" borderId="65" xfId="4" applyFont="1" applyFill="1" applyBorder="1" applyAlignment="1">
      <alignment horizontal="left" vertical="center"/>
    </xf>
    <xf numFmtId="0" fontId="13" fillId="2" borderId="16" xfId="4" applyFont="1" applyFill="1" applyBorder="1" applyAlignment="1">
      <alignment horizontal="left" vertical="center"/>
    </xf>
    <xf numFmtId="0" fontId="7" fillId="0" borderId="23" xfId="4" quotePrefix="1" applyFont="1" applyFill="1" applyBorder="1" applyAlignment="1">
      <alignment horizontal="left" vertical="center"/>
    </xf>
    <xf numFmtId="0" fontId="7" fillId="0" borderId="48" xfId="4" quotePrefix="1" applyFont="1" applyFill="1" applyBorder="1" applyAlignment="1">
      <alignment horizontal="left" vertical="center"/>
    </xf>
    <xf numFmtId="0" fontId="19" fillId="2" borderId="23" xfId="4" applyFont="1" applyFill="1" applyBorder="1" applyAlignment="1">
      <alignment horizontal="left" vertical="center"/>
    </xf>
    <xf numFmtId="0" fontId="19" fillId="2" borderId="42" xfId="4" applyFont="1" applyFill="1" applyBorder="1" applyAlignment="1">
      <alignment horizontal="left" vertical="center"/>
    </xf>
    <xf numFmtId="0" fontId="19" fillId="2" borderId="27" xfId="4" applyFont="1" applyFill="1" applyBorder="1" applyAlignment="1">
      <alignment horizontal="left" vertical="center"/>
    </xf>
    <xf numFmtId="0" fontId="19" fillId="2" borderId="43" xfId="4" applyFont="1" applyFill="1" applyBorder="1" applyAlignment="1">
      <alignment horizontal="left" vertical="center"/>
    </xf>
    <xf numFmtId="0" fontId="49" fillId="0" borderId="0" xfId="34" applyFont="1" applyBorder="1" applyAlignment="1">
      <alignment vertical="center"/>
    </xf>
  </cellXfs>
  <cellStyles count="56">
    <cellStyle name="ハイパーリンク 2" xfId="1"/>
    <cellStyle name="ハイパーリンク 2 2" xfId="2"/>
    <cellStyle name="桁区切り 2" xfId="11"/>
    <cellStyle name="通貨 2" xfId="3"/>
    <cellStyle name="通貨 2 2" xfId="12"/>
    <cellStyle name="通貨 2 2 2" xfId="36"/>
    <cellStyle name="通貨 2 3" xfId="35"/>
    <cellStyle name="標準" xfId="0" builtinId="0"/>
    <cellStyle name="標準 10" xfId="13"/>
    <cellStyle name="標準 10 2" xfId="14"/>
    <cellStyle name="標準 10 2 2" xfId="38"/>
    <cellStyle name="標準 10 3" xfId="37"/>
    <cellStyle name="標準 11" xfId="15"/>
    <cellStyle name="標準 11 2" xfId="16"/>
    <cellStyle name="標準 11 2 2" xfId="40"/>
    <cellStyle name="標準 11 3" xfId="39"/>
    <cellStyle name="標準 12" xfId="25"/>
    <cellStyle name="標準 12 2" xfId="47"/>
    <cellStyle name="標準 13" xfId="26"/>
    <cellStyle name="標準 13 2" xfId="48"/>
    <cellStyle name="標準 14" xfId="27"/>
    <cellStyle name="標準 14 2" xfId="49"/>
    <cellStyle name="標準 15" xfId="28"/>
    <cellStyle name="標準 15 2" xfId="29"/>
    <cellStyle name="標準 15 2 2" xfId="30"/>
    <cellStyle name="標準 15 2 2 2" xfId="31"/>
    <cellStyle name="標準 15 2 2 2 2" xfId="53"/>
    <cellStyle name="標準 15 2 2 3" xfId="52"/>
    <cellStyle name="標準 15 2 3" xfId="51"/>
    <cellStyle name="標準 15 3" xfId="50"/>
    <cellStyle name="標準 16" xfId="32"/>
    <cellStyle name="標準 16 2" xfId="34"/>
    <cellStyle name="標準 17" xfId="33"/>
    <cellStyle name="標準 17 2" xfId="54"/>
    <cellStyle name="標準 2" xfId="4"/>
    <cellStyle name="標準 2 2" xfId="9"/>
    <cellStyle name="標準 3" xfId="5"/>
    <cellStyle name="標準 3 2" xfId="17"/>
    <cellStyle name="標準 3 3" xfId="18"/>
    <cellStyle name="標準 4" xfId="6"/>
    <cellStyle name="標準 4 2" xfId="19"/>
    <cellStyle name="標準 4 2 2" xfId="20"/>
    <cellStyle name="標準 4 2 2 2" xfId="42"/>
    <cellStyle name="標準 4 2 3" xfId="41"/>
    <cellStyle name="標準 5" xfId="7"/>
    <cellStyle name="標準 6" xfId="8"/>
    <cellStyle name="標準 7" xfId="21"/>
    <cellStyle name="標準 7 2" xfId="22"/>
    <cellStyle name="標準 7 2 2" xfId="44"/>
    <cellStyle name="標準 7 3" xfId="43"/>
    <cellStyle name="標準 8" xfId="10"/>
    <cellStyle name="標準 9" xfId="23"/>
    <cellStyle name="標準 9 2" xfId="24"/>
    <cellStyle name="標準 9 2 2" xfId="46"/>
    <cellStyle name="標準 9 3" xfId="45"/>
    <cellStyle name="標準_決算書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16</xdr:col>
      <xdr:colOff>171449</xdr:colOff>
      <xdr:row>45</xdr:row>
      <xdr:rowOff>123825</xdr:rowOff>
    </xdr:to>
    <xdr:sp macro="" textlink="">
      <xdr:nvSpPr>
        <xdr:cNvPr id="2" name="Text Box 6">
          <a:extLst>
            <a:ext uri="{FF2B5EF4-FFF2-40B4-BE49-F238E27FC236}">
              <a16:creationId xmlns="" xmlns:a16="http://schemas.microsoft.com/office/drawing/2014/main" id="{48CD0E2F-5983-4C22-8ECC-64C2DDCB560D}"/>
            </a:ext>
          </a:extLst>
        </xdr:cNvPr>
        <xdr:cNvSpPr txBox="1">
          <a:spLocks noChangeArrowheads="1"/>
        </xdr:cNvSpPr>
      </xdr:nvSpPr>
      <xdr:spPr bwMode="auto">
        <a:xfrm>
          <a:off x="342900" y="7905750"/>
          <a:ext cx="4114799" cy="8096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ご注文いただいていたネーム入りモルテンヴァンタッジオボールをお渡ししますので、費用のご用意をお願いいたします。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会議開始前あるいは会議終了後にお渡しいたします。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51</xdr:row>
      <xdr:rowOff>103924</xdr:rowOff>
    </xdr:from>
    <xdr:to>
      <xdr:col>14</xdr:col>
      <xdr:colOff>1047750</xdr:colOff>
      <xdr:row>55</xdr:row>
      <xdr:rowOff>76199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19E3E2E-C640-4792-B16B-E783532B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9028849"/>
          <a:ext cx="695325" cy="65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371476</xdr:colOff>
      <xdr:row>57</xdr:row>
      <xdr:rowOff>76200</xdr:rowOff>
    </xdr:from>
    <xdr:to>
      <xdr:col>14</xdr:col>
      <xdr:colOff>1100843</xdr:colOff>
      <xdr:row>61</xdr:row>
      <xdr:rowOff>95250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59A887E6-26B5-4488-A0EA-7FD27100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6" y="10029825"/>
          <a:ext cx="729367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381000</xdr:colOff>
      <xdr:row>55</xdr:row>
      <xdr:rowOff>9525</xdr:rowOff>
    </xdr:from>
    <xdr:to>
      <xdr:col>14</xdr:col>
      <xdr:colOff>944597</xdr:colOff>
      <xdr:row>58</xdr:row>
      <xdr:rowOff>9525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B3B0631-853D-4245-8D5E-612B0EEB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9620250"/>
          <a:ext cx="563597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1628775</xdr:colOff>
      <xdr:row>18</xdr:row>
      <xdr:rowOff>161925</xdr:rowOff>
    </xdr:from>
    <xdr:to>
      <xdr:col>4</xdr:col>
      <xdr:colOff>2324100</xdr:colOff>
      <xdr:row>22</xdr:row>
      <xdr:rowOff>850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6679B2A0-3199-486E-8585-CC6A5604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152900"/>
          <a:ext cx="695325" cy="65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23</xdr:row>
      <xdr:rowOff>161925</xdr:rowOff>
    </xdr:from>
    <xdr:to>
      <xdr:col>4</xdr:col>
      <xdr:colOff>2420972</xdr:colOff>
      <xdr:row>26</xdr:row>
      <xdr:rowOff>57150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5EC06A79-B2B6-4E34-B972-5B6EB3DB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5162550"/>
          <a:ext cx="563597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1771650</xdr:colOff>
      <xdr:row>25</xdr:row>
      <xdr:rowOff>180975</xdr:rowOff>
    </xdr:from>
    <xdr:to>
      <xdr:col>4</xdr:col>
      <xdr:colOff>2501017</xdr:colOff>
      <xdr:row>29</xdr:row>
      <xdr:rowOff>123825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1171DDA2-A8A2-4DEF-ABAF-ADC98D64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5610225"/>
          <a:ext cx="729367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suu\Desktop\2019kssl&#37504;&#34892;&#20986;&#32013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250;&#35336;&#24115;&#31807;2019us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suu\Desktop\&#20250;&#35336;&#24115;&#31807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kssl&#37504;&#34892;&#20986;&#32013;&#31807;us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01&#24180;&#24230;\2019&#24180;&#24230;&#35576;&#20250;&#36027;&#35531;&#27714;&#34920;us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01&#37504;&#34892;&#20986;&#32013;u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2">
          <cell r="K12">
            <v>51</v>
          </cell>
        </row>
        <row r="13">
          <cell r="K13">
            <v>671000</v>
          </cell>
        </row>
        <row r="14">
          <cell r="K14">
            <v>18000</v>
          </cell>
        </row>
        <row r="15">
          <cell r="K15">
            <v>508000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ＫＳＳＬ現金口座"/>
      <sheetName val="ＫＳＳＬ現金口座 (2)"/>
      <sheetName val="ＫＳＳＬ現金口座 (3)"/>
      <sheetName val="ＫＳＳＬ現金口座 (4)"/>
      <sheetName val="Sheet1"/>
    </sheetNames>
    <sheetDataSet>
      <sheetData sheetId="0"/>
      <sheetData sheetId="1"/>
      <sheetData sheetId="2"/>
      <sheetData sheetId="3">
        <row r="5">
          <cell r="M5">
            <v>270600</v>
          </cell>
        </row>
        <row r="6">
          <cell r="M6">
            <v>494970</v>
          </cell>
        </row>
        <row r="7">
          <cell r="M7">
            <v>42000</v>
          </cell>
        </row>
        <row r="8">
          <cell r="M8">
            <v>16292</v>
          </cell>
        </row>
        <row r="9">
          <cell r="M9">
            <v>177800</v>
          </cell>
        </row>
        <row r="10">
          <cell r="M10">
            <v>39450</v>
          </cell>
        </row>
        <row r="11">
          <cell r="M11">
            <v>121169</v>
          </cell>
        </row>
        <row r="13">
          <cell r="M13">
            <v>24090</v>
          </cell>
        </row>
        <row r="14">
          <cell r="M14">
            <v>30000</v>
          </cell>
        </row>
        <row r="15">
          <cell r="M15">
            <v>878000</v>
          </cell>
        </row>
        <row r="16">
          <cell r="M16">
            <v>561500</v>
          </cell>
        </row>
        <row r="19">
          <cell r="M19">
            <v>38700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ＫＳＳＬ現金口座"/>
      <sheetName val="ＫＳＳＬ現金口座 (2)"/>
      <sheetName val="ＫＳＳＬ現金口座 (3)"/>
      <sheetName val="ＫＳＳＬ現金口座 (4)"/>
      <sheetName val="Sheet1"/>
    </sheetNames>
    <sheetDataSet>
      <sheetData sheetId="0"/>
      <sheetData sheetId="1"/>
      <sheetData sheetId="2"/>
      <sheetData sheetId="3">
        <row r="14">
          <cell r="E14">
            <v>-64896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33386</v>
          </cell>
        </row>
        <row r="6">
          <cell r="K6">
            <v>793592</v>
          </cell>
        </row>
        <row r="7">
          <cell r="K7">
            <v>360140</v>
          </cell>
        </row>
        <row r="10">
          <cell r="K10">
            <v>118800</v>
          </cell>
        </row>
        <row r="11">
          <cell r="K11">
            <v>4516030</v>
          </cell>
        </row>
        <row r="12">
          <cell r="K12">
            <v>175140</v>
          </cell>
        </row>
        <row r="13">
          <cell r="K13">
            <v>251260</v>
          </cell>
        </row>
        <row r="14">
          <cell r="K14">
            <v>18720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2019年40雀"/>
      <sheetName val="2019年50雀"/>
      <sheetName val="2019年60、70雀"/>
    </sheetNames>
    <sheetDataSet>
      <sheetData sheetId="0"/>
      <sheetData sheetId="1"/>
      <sheetData sheetId="2"/>
      <sheetData sheetId="3">
        <row r="37">
          <cell r="P37">
            <v>676000</v>
          </cell>
          <cell r="R37">
            <v>142000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項目別元"/>
    </sheetNames>
    <sheetDataSet>
      <sheetData sheetId="0">
        <row r="177">
          <cell r="H177">
            <v>1350</v>
          </cell>
        </row>
        <row r="178">
          <cell r="H178">
            <v>8208</v>
          </cell>
        </row>
        <row r="179">
          <cell r="H179">
            <v>0</v>
          </cell>
        </row>
        <row r="181">
          <cell r="H181">
            <v>604318</v>
          </cell>
        </row>
        <row r="186">
          <cell r="H186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20"/>
  <sheetViews>
    <sheetView tabSelected="1" topLeftCell="A41" workbookViewId="0">
      <selection activeCell="AA54" sqref="AA54"/>
    </sheetView>
  </sheetViews>
  <sheetFormatPr defaultColWidth="9" defaultRowHeight="13.5"/>
  <cols>
    <col min="1" max="1" width="0.375" style="505" customWidth="1"/>
    <col min="2" max="2" width="3.625" style="505" customWidth="1"/>
    <col min="3" max="3" width="0.625" style="505" customWidth="1"/>
    <col min="4" max="21" width="4" style="505" customWidth="1"/>
    <col min="22" max="24" width="3.75" style="505" customWidth="1"/>
    <col min="25" max="25" width="4.5" style="505" customWidth="1"/>
    <col min="26" max="26" width="0.625" style="505" customWidth="1"/>
    <col min="27" max="28" width="3.75" style="505" customWidth="1"/>
    <col min="29" max="41" width="5.625" style="505" customWidth="1"/>
    <col min="42" max="16384" width="9" style="505"/>
  </cols>
  <sheetData>
    <row r="2" spans="2:25" ht="18.75">
      <c r="B2" s="506" t="s">
        <v>368</v>
      </c>
      <c r="C2" s="506"/>
      <c r="D2" s="506"/>
      <c r="R2" s="557" t="s">
        <v>418</v>
      </c>
      <c r="S2" s="557"/>
      <c r="T2" s="557"/>
      <c r="U2" s="557"/>
      <c r="V2" s="557"/>
      <c r="W2" s="557"/>
      <c r="X2" s="557"/>
      <c r="Y2" s="557"/>
    </row>
    <row r="3" spans="2:25">
      <c r="B3" s="567" t="s">
        <v>333</v>
      </c>
      <c r="C3" s="568"/>
      <c r="D3" s="568"/>
      <c r="E3" s="569"/>
      <c r="F3" s="570" t="s">
        <v>369</v>
      </c>
      <c r="G3" s="571"/>
      <c r="H3" s="571"/>
      <c r="I3" s="507"/>
      <c r="J3" s="508" t="s">
        <v>370</v>
      </c>
      <c r="K3" s="509" t="s">
        <v>334</v>
      </c>
      <c r="L3" s="509"/>
      <c r="M3" s="508" t="s">
        <v>371</v>
      </c>
      <c r="N3" s="509" t="s">
        <v>335</v>
      </c>
      <c r="O3" s="510" t="s">
        <v>372</v>
      </c>
      <c r="P3" s="511"/>
      <c r="Q3" s="567" t="s">
        <v>336</v>
      </c>
      <c r="R3" s="568"/>
      <c r="S3" s="569"/>
      <c r="T3" s="512"/>
      <c r="U3" s="508" t="s">
        <v>373</v>
      </c>
      <c r="V3" s="508"/>
      <c r="W3" s="508" t="s">
        <v>337</v>
      </c>
      <c r="X3" s="508" t="s">
        <v>374</v>
      </c>
      <c r="Y3" s="513"/>
    </row>
    <row r="4" spans="2:25" ht="14.25" thickBot="1">
      <c r="B4" s="572" t="s">
        <v>338</v>
      </c>
      <c r="C4" s="573"/>
      <c r="D4" s="573"/>
      <c r="E4" s="574"/>
      <c r="F4" s="547" t="s">
        <v>383</v>
      </c>
      <c r="G4" s="548"/>
      <c r="H4" s="549"/>
      <c r="I4" s="549"/>
      <c r="J4" s="549"/>
      <c r="K4" s="549"/>
      <c r="L4" s="514"/>
      <c r="M4" s="514"/>
      <c r="N4" s="514"/>
      <c r="O4" s="514"/>
      <c r="P4" s="514"/>
      <c r="Q4" s="572" t="s">
        <v>339</v>
      </c>
      <c r="R4" s="573"/>
      <c r="S4" s="574"/>
      <c r="T4" s="514"/>
      <c r="U4" s="514" t="s">
        <v>375</v>
      </c>
      <c r="V4" s="514"/>
      <c r="W4" s="514"/>
      <c r="X4" s="514"/>
      <c r="Y4" s="515"/>
    </row>
    <row r="5" spans="2:25" ht="14.25" thickTop="1">
      <c r="B5" s="516"/>
      <c r="C5" s="517"/>
      <c r="D5" s="518"/>
      <c r="E5" s="518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8"/>
      <c r="R5" s="518"/>
      <c r="S5" s="518"/>
      <c r="T5" s="519"/>
      <c r="U5" s="519"/>
      <c r="V5" s="563" t="s">
        <v>340</v>
      </c>
      <c r="W5" s="564"/>
      <c r="X5" s="563" t="s">
        <v>341</v>
      </c>
      <c r="Y5" s="564"/>
    </row>
    <row r="6" spans="2:25" ht="69">
      <c r="B6" s="520" t="s">
        <v>342</v>
      </c>
      <c r="C6" s="521"/>
      <c r="D6" s="522" t="s">
        <v>343</v>
      </c>
      <c r="E6" s="523" t="s">
        <v>344</v>
      </c>
      <c r="F6" s="523" t="s">
        <v>345</v>
      </c>
      <c r="G6" s="524" t="s">
        <v>365</v>
      </c>
      <c r="H6" s="524" t="s">
        <v>366</v>
      </c>
      <c r="I6" s="523" t="s">
        <v>346</v>
      </c>
      <c r="J6" s="523" t="s">
        <v>347</v>
      </c>
      <c r="K6" s="523" t="s">
        <v>348</v>
      </c>
      <c r="L6" s="523" t="s">
        <v>349</v>
      </c>
      <c r="M6" s="523" t="s">
        <v>350</v>
      </c>
      <c r="N6" s="523" t="s">
        <v>351</v>
      </c>
      <c r="O6" s="523" t="s">
        <v>352</v>
      </c>
      <c r="P6" s="523" t="s">
        <v>353</v>
      </c>
      <c r="Q6" s="523" t="s">
        <v>367</v>
      </c>
      <c r="R6" s="523" t="s">
        <v>354</v>
      </c>
      <c r="S6" s="524"/>
      <c r="T6" s="523"/>
      <c r="U6" s="523"/>
      <c r="V6" s="525"/>
      <c r="W6" s="526"/>
      <c r="X6" s="525"/>
      <c r="Y6" s="526"/>
    </row>
    <row r="7" spans="2:25">
      <c r="B7" s="527" t="s">
        <v>355</v>
      </c>
      <c r="C7" s="528"/>
      <c r="D7" s="529" t="s">
        <v>356</v>
      </c>
      <c r="E7" s="529"/>
      <c r="F7" s="529" t="s">
        <v>357</v>
      </c>
      <c r="G7" s="529" t="s">
        <v>358</v>
      </c>
      <c r="H7" s="529" t="s">
        <v>358</v>
      </c>
      <c r="I7" s="529" t="s">
        <v>358</v>
      </c>
      <c r="J7" s="529" t="s">
        <v>358</v>
      </c>
      <c r="K7" s="529" t="s">
        <v>356</v>
      </c>
      <c r="L7" s="529" t="s">
        <v>357</v>
      </c>
      <c r="M7" s="529" t="s">
        <v>357</v>
      </c>
      <c r="N7" s="529" t="s">
        <v>358</v>
      </c>
      <c r="O7" s="529" t="s">
        <v>357</v>
      </c>
      <c r="P7" s="529" t="s">
        <v>359</v>
      </c>
      <c r="Q7" s="529" t="s">
        <v>360</v>
      </c>
      <c r="R7" s="529" t="s">
        <v>360</v>
      </c>
      <c r="S7" s="529"/>
      <c r="T7" s="529"/>
      <c r="U7" s="529"/>
      <c r="V7" s="565" t="s">
        <v>361</v>
      </c>
      <c r="W7" s="566"/>
      <c r="X7" s="565" t="s">
        <v>361</v>
      </c>
      <c r="Y7" s="566"/>
    </row>
    <row r="8" spans="2:25">
      <c r="B8" s="530" t="s">
        <v>362</v>
      </c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2"/>
    </row>
    <row r="9" spans="2:25">
      <c r="B9" s="530"/>
      <c r="C9" s="531"/>
      <c r="D9" s="531" t="s">
        <v>386</v>
      </c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3"/>
    </row>
    <row r="10" spans="2:25">
      <c r="B10" s="561"/>
      <c r="C10" s="562"/>
      <c r="D10" s="539" t="s">
        <v>385</v>
      </c>
      <c r="E10" s="539"/>
      <c r="F10" s="539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533"/>
    </row>
    <row r="11" spans="2:25">
      <c r="B11" s="552"/>
      <c r="C11" s="553"/>
      <c r="D11" s="694" t="s">
        <v>419</v>
      </c>
      <c r="E11" s="539"/>
      <c r="F11" s="539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533"/>
    </row>
    <row r="12" spans="2:25">
      <c r="B12" s="538"/>
      <c r="C12" s="545"/>
      <c r="D12" s="539" t="s">
        <v>387</v>
      </c>
      <c r="E12" s="539"/>
      <c r="F12" s="539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533"/>
    </row>
    <row r="13" spans="2:25">
      <c r="B13" s="538"/>
      <c r="C13" s="545"/>
      <c r="D13" s="539" t="s">
        <v>388</v>
      </c>
      <c r="E13" s="539"/>
      <c r="F13" s="539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533"/>
    </row>
    <row r="14" spans="2:25">
      <c r="B14" s="550"/>
      <c r="C14" s="551"/>
      <c r="D14" s="539" t="s">
        <v>400</v>
      </c>
      <c r="E14" s="539"/>
      <c r="F14" s="539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533"/>
    </row>
    <row r="15" spans="2:25">
      <c r="B15" s="538"/>
      <c r="C15" s="545"/>
      <c r="D15" s="539"/>
      <c r="E15" s="539"/>
      <c r="F15" s="539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533"/>
    </row>
    <row r="16" spans="2:25">
      <c r="B16" s="561"/>
      <c r="C16" s="562"/>
      <c r="D16" s="562" t="s">
        <v>2</v>
      </c>
      <c r="E16" s="562"/>
      <c r="F16" s="539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533"/>
    </row>
    <row r="17" spans="2:25">
      <c r="B17" s="540" t="s">
        <v>376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533"/>
    </row>
    <row r="18" spans="2:25">
      <c r="B18" s="540" t="s">
        <v>148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 t="s">
        <v>389</v>
      </c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533"/>
    </row>
    <row r="19" spans="2:25">
      <c r="B19" s="540"/>
      <c r="C19" s="456" t="s">
        <v>149</v>
      </c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533"/>
    </row>
    <row r="20" spans="2:25">
      <c r="B20" s="540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533"/>
    </row>
    <row r="21" spans="2:25">
      <c r="B21" s="540" t="s">
        <v>150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 t="s">
        <v>390</v>
      </c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533"/>
    </row>
    <row r="22" spans="2:25">
      <c r="B22" s="540"/>
      <c r="C22" s="456" t="s">
        <v>151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533"/>
    </row>
    <row r="23" spans="2:25">
      <c r="B23" s="540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533"/>
    </row>
    <row r="24" spans="2:25">
      <c r="B24" s="540"/>
      <c r="C24" s="456"/>
      <c r="D24" s="456" t="s">
        <v>397</v>
      </c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533"/>
    </row>
    <row r="25" spans="2:25">
      <c r="B25" s="540"/>
      <c r="C25" s="456"/>
      <c r="D25" s="456" t="s">
        <v>391</v>
      </c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533"/>
    </row>
    <row r="26" spans="2:25">
      <c r="B26" s="540"/>
      <c r="C26" s="456"/>
      <c r="D26" s="456" t="s">
        <v>392</v>
      </c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533"/>
    </row>
    <row r="27" spans="2:25">
      <c r="B27" s="540"/>
      <c r="C27" s="456"/>
      <c r="D27" s="456" t="s">
        <v>393</v>
      </c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533"/>
    </row>
    <row r="28" spans="2:25">
      <c r="B28" s="540"/>
      <c r="C28" s="456"/>
      <c r="D28" s="554" t="s">
        <v>394</v>
      </c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533"/>
    </row>
    <row r="29" spans="2:25">
      <c r="B29" s="540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533"/>
    </row>
    <row r="30" spans="2:25">
      <c r="B30" s="540"/>
      <c r="C30" s="456"/>
      <c r="D30" s="554" t="s">
        <v>395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533"/>
    </row>
    <row r="31" spans="2:25">
      <c r="B31" s="540"/>
      <c r="C31" s="456"/>
      <c r="D31" s="554" t="s">
        <v>396</v>
      </c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533"/>
    </row>
    <row r="32" spans="2:25">
      <c r="B32" s="540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533"/>
    </row>
    <row r="33" spans="2:25">
      <c r="B33" s="540" t="s">
        <v>291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533"/>
    </row>
    <row r="34" spans="2:25">
      <c r="B34" s="540"/>
      <c r="C34" s="456" t="s">
        <v>289</v>
      </c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533"/>
    </row>
    <row r="35" spans="2:25">
      <c r="B35" s="540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533"/>
    </row>
    <row r="36" spans="2:25">
      <c r="B36" s="540"/>
      <c r="C36" s="456"/>
      <c r="D36" s="456" t="s">
        <v>398</v>
      </c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533"/>
    </row>
    <row r="37" spans="2:25">
      <c r="B37" s="540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533"/>
    </row>
    <row r="38" spans="2:25">
      <c r="B38" s="541"/>
      <c r="C38" s="542" t="s">
        <v>287</v>
      </c>
      <c r="D38" s="543"/>
      <c r="E38" s="543"/>
      <c r="F38" s="543"/>
      <c r="G38" s="543"/>
      <c r="H38" s="543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533"/>
    </row>
    <row r="39" spans="2:25">
      <c r="B39" s="544"/>
      <c r="C39" s="545"/>
      <c r="D39" s="110" t="s">
        <v>271</v>
      </c>
      <c r="E39" s="546"/>
      <c r="F39" s="546"/>
      <c r="G39" s="110"/>
      <c r="H39" s="546" t="s">
        <v>272</v>
      </c>
      <c r="I39" s="546"/>
      <c r="J39" s="456"/>
      <c r="K39" s="456"/>
      <c r="L39" s="456"/>
      <c r="M39" s="456"/>
      <c r="N39" s="456" t="s">
        <v>273</v>
      </c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533"/>
    </row>
    <row r="40" spans="2:25">
      <c r="B40" s="544"/>
      <c r="C40" s="545"/>
      <c r="D40" s="110"/>
      <c r="E40" s="546"/>
      <c r="F40" s="546"/>
      <c r="G40" s="110"/>
      <c r="H40" s="546" t="s">
        <v>274</v>
      </c>
      <c r="I40" s="54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533"/>
    </row>
    <row r="41" spans="2:25">
      <c r="B41" s="544"/>
      <c r="C41" s="545"/>
      <c r="D41" s="110" t="s">
        <v>275</v>
      </c>
      <c r="E41" s="546"/>
      <c r="F41" s="546"/>
      <c r="G41" s="110"/>
      <c r="H41" s="546" t="s">
        <v>276</v>
      </c>
      <c r="I41" s="546"/>
      <c r="J41" s="456"/>
      <c r="K41" s="456"/>
      <c r="L41" s="456"/>
      <c r="M41" s="456"/>
      <c r="N41" s="456" t="s">
        <v>277</v>
      </c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533"/>
    </row>
    <row r="42" spans="2:25">
      <c r="B42" s="544"/>
      <c r="C42" s="545"/>
      <c r="D42" s="110"/>
      <c r="E42" s="546"/>
      <c r="F42" s="546"/>
      <c r="G42" s="110"/>
      <c r="H42" s="546" t="s">
        <v>278</v>
      </c>
      <c r="I42" s="54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533"/>
    </row>
    <row r="43" spans="2:25">
      <c r="B43" s="544"/>
      <c r="C43" s="545"/>
      <c r="D43" s="110" t="s">
        <v>279</v>
      </c>
      <c r="E43" s="546"/>
      <c r="F43" s="546"/>
      <c r="G43" s="110"/>
      <c r="H43" s="546" t="s">
        <v>280</v>
      </c>
      <c r="I43" s="546"/>
      <c r="J43" s="456"/>
      <c r="K43" s="456"/>
      <c r="L43" s="456"/>
      <c r="M43" s="456"/>
      <c r="N43" s="456" t="s">
        <v>281</v>
      </c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533"/>
    </row>
    <row r="44" spans="2:25">
      <c r="B44" s="544"/>
      <c r="C44" s="545"/>
      <c r="D44" s="110"/>
      <c r="E44" s="546"/>
      <c r="F44" s="546"/>
      <c r="G44" s="110"/>
      <c r="H44" s="546" t="s">
        <v>282</v>
      </c>
      <c r="I44" s="54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533"/>
    </row>
    <row r="45" spans="2:25">
      <c r="B45" s="544"/>
      <c r="C45" s="545"/>
      <c r="D45" s="110"/>
      <c r="E45" s="546"/>
      <c r="F45" s="546"/>
      <c r="G45" s="110"/>
      <c r="H45" s="546"/>
      <c r="I45" s="54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533"/>
    </row>
    <row r="46" spans="2:25">
      <c r="B46" s="544"/>
      <c r="C46" s="542" t="s">
        <v>288</v>
      </c>
      <c r="D46" s="110"/>
      <c r="E46" s="546"/>
      <c r="F46" s="546"/>
      <c r="G46" s="110"/>
      <c r="H46" s="546"/>
      <c r="I46" s="54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533"/>
    </row>
    <row r="47" spans="2:25">
      <c r="B47" s="544"/>
      <c r="C47" s="545"/>
      <c r="D47" s="110" t="s">
        <v>271</v>
      </c>
      <c r="E47" s="546"/>
      <c r="F47" s="546"/>
      <c r="G47" s="110"/>
      <c r="H47" s="546" t="s">
        <v>283</v>
      </c>
      <c r="I47" s="54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533"/>
    </row>
    <row r="48" spans="2:25">
      <c r="B48" s="544"/>
      <c r="C48" s="545"/>
      <c r="D48" s="110" t="s">
        <v>275</v>
      </c>
      <c r="E48" s="546"/>
      <c r="F48" s="546"/>
      <c r="G48" s="110"/>
      <c r="H48" s="546" t="s">
        <v>276</v>
      </c>
      <c r="I48" s="546"/>
      <c r="J48" s="456"/>
      <c r="K48" s="456"/>
      <c r="L48" s="456"/>
      <c r="M48" s="456"/>
      <c r="N48" s="456" t="s">
        <v>284</v>
      </c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533"/>
    </row>
    <row r="49" spans="2:25">
      <c r="B49" s="544"/>
      <c r="C49" s="545"/>
      <c r="D49" s="110" t="s">
        <v>279</v>
      </c>
      <c r="E49" s="546"/>
      <c r="F49" s="546"/>
      <c r="G49" s="110"/>
      <c r="H49" s="546" t="s">
        <v>285</v>
      </c>
      <c r="I49" s="546"/>
      <c r="J49" s="456"/>
      <c r="K49" s="456"/>
      <c r="L49" s="456"/>
      <c r="M49" s="456"/>
      <c r="N49" s="456" t="s">
        <v>286</v>
      </c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533"/>
    </row>
    <row r="50" spans="2:25">
      <c r="B50" s="544"/>
      <c r="C50" s="545"/>
      <c r="D50" s="110"/>
      <c r="E50" s="546"/>
      <c r="F50" s="546"/>
      <c r="G50" s="110"/>
      <c r="H50" s="546"/>
      <c r="I50" s="54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533"/>
    </row>
    <row r="51" spans="2:25">
      <c r="B51" s="540" t="s">
        <v>377</v>
      </c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533"/>
    </row>
    <row r="52" spans="2:25">
      <c r="B52" s="540" t="s">
        <v>153</v>
      </c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533"/>
    </row>
    <row r="53" spans="2:25">
      <c r="B53" s="540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533"/>
    </row>
    <row r="54" spans="2:25">
      <c r="B54" s="540"/>
      <c r="C54" s="456"/>
      <c r="D54" s="456" t="s">
        <v>399</v>
      </c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533"/>
    </row>
    <row r="55" spans="2:25">
      <c r="B55" s="540"/>
      <c r="C55" s="456"/>
      <c r="D55" s="456" t="s">
        <v>407</v>
      </c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533"/>
    </row>
    <row r="56" spans="2:25">
      <c r="B56" s="540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533"/>
    </row>
    <row r="57" spans="2:25">
      <c r="B57" s="540" t="s">
        <v>154</v>
      </c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533"/>
    </row>
    <row r="58" spans="2:25">
      <c r="B58" s="540"/>
      <c r="C58" s="456"/>
      <c r="D58" s="456" t="s">
        <v>401</v>
      </c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533"/>
    </row>
    <row r="59" spans="2:25">
      <c r="B59" s="540"/>
      <c r="C59" s="456"/>
      <c r="E59" s="456"/>
      <c r="F59" s="456"/>
      <c r="G59" s="456"/>
      <c r="H59" s="456"/>
      <c r="I59" s="456"/>
      <c r="J59" s="456"/>
      <c r="K59" s="456"/>
      <c r="L59" s="555" t="s">
        <v>405</v>
      </c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533"/>
    </row>
    <row r="60" spans="2:25">
      <c r="B60" s="540"/>
      <c r="C60" s="456"/>
      <c r="E60" s="456"/>
      <c r="F60" s="456"/>
      <c r="G60" s="456"/>
      <c r="H60" s="456"/>
      <c r="I60" s="456"/>
      <c r="J60" s="456"/>
      <c r="K60" s="456"/>
      <c r="L60" s="555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533"/>
    </row>
    <row r="61" spans="2:25">
      <c r="B61" s="540"/>
      <c r="C61" s="456"/>
      <c r="D61" s="456" t="s">
        <v>402</v>
      </c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533"/>
    </row>
    <row r="62" spans="2:25">
      <c r="B62" s="540"/>
      <c r="C62" s="456"/>
      <c r="D62" s="456" t="s">
        <v>403</v>
      </c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533"/>
    </row>
    <row r="63" spans="2:25">
      <c r="B63" s="540"/>
      <c r="C63" s="456"/>
      <c r="D63" s="554" t="s">
        <v>404</v>
      </c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533"/>
    </row>
    <row r="64" spans="2:25">
      <c r="B64" s="540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533"/>
    </row>
    <row r="65" spans="2:25">
      <c r="B65" s="540" t="s">
        <v>378</v>
      </c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533"/>
    </row>
    <row r="66" spans="2:25">
      <c r="B66" s="540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533"/>
    </row>
    <row r="67" spans="2:25">
      <c r="B67" s="540"/>
      <c r="C67" s="456"/>
      <c r="D67" s="554" t="s">
        <v>408</v>
      </c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533"/>
    </row>
    <row r="68" spans="2:25">
      <c r="B68" s="540"/>
      <c r="C68" s="456"/>
      <c r="D68" s="554" t="s">
        <v>409</v>
      </c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533"/>
    </row>
    <row r="69" spans="2:25">
      <c r="B69" s="540"/>
      <c r="C69" s="456"/>
      <c r="D69" s="554" t="s">
        <v>410</v>
      </c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533"/>
    </row>
    <row r="70" spans="2:25">
      <c r="B70" s="540"/>
      <c r="C70" s="456"/>
      <c r="D70" s="554" t="s">
        <v>411</v>
      </c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533"/>
    </row>
    <row r="71" spans="2:25">
      <c r="B71" s="540"/>
      <c r="C71" s="456"/>
      <c r="D71" s="554" t="s">
        <v>414</v>
      </c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533"/>
    </row>
    <row r="72" spans="2:25">
      <c r="B72" s="540"/>
      <c r="C72" s="456"/>
      <c r="D72" s="554" t="s">
        <v>415</v>
      </c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533"/>
    </row>
    <row r="73" spans="2:25">
      <c r="B73" s="540"/>
      <c r="C73" s="456"/>
      <c r="D73" s="554" t="s">
        <v>416</v>
      </c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533"/>
    </row>
    <row r="74" spans="2:25">
      <c r="B74" s="540"/>
      <c r="C74" s="456"/>
      <c r="D74" s="554" t="s">
        <v>417</v>
      </c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533"/>
    </row>
    <row r="75" spans="2:25">
      <c r="B75" s="540" t="s">
        <v>265</v>
      </c>
      <c r="C75" s="110"/>
      <c r="D75" s="110"/>
      <c r="E75" s="110"/>
      <c r="F75" s="110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533"/>
    </row>
    <row r="76" spans="2:25">
      <c r="B76" s="540" t="s">
        <v>379</v>
      </c>
      <c r="C76" s="110"/>
      <c r="D76" s="110"/>
      <c r="E76" s="110"/>
      <c r="F76" s="110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533"/>
    </row>
    <row r="77" spans="2:25">
      <c r="B77" s="530"/>
      <c r="C77" s="531"/>
      <c r="D77" s="531"/>
      <c r="E77" s="531"/>
      <c r="F77" s="531"/>
      <c r="G77" s="531"/>
      <c r="H77" s="531"/>
      <c r="I77" s="531"/>
      <c r="J77" s="531"/>
      <c r="K77" s="531"/>
      <c r="L77" s="531"/>
      <c r="M77" s="531"/>
      <c r="N77" s="531"/>
      <c r="O77" s="531"/>
      <c r="P77" s="531"/>
      <c r="Q77" s="531"/>
      <c r="R77" s="531"/>
      <c r="S77" s="531"/>
      <c r="T77" s="531"/>
      <c r="U77" s="531"/>
      <c r="V77" s="531"/>
      <c r="W77" s="531"/>
      <c r="X77" s="531"/>
      <c r="Y77" s="533"/>
    </row>
    <row r="78" spans="2:25">
      <c r="B78" s="530"/>
      <c r="C78" s="531"/>
      <c r="D78" s="531" t="s">
        <v>412</v>
      </c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3"/>
    </row>
    <row r="79" spans="2:25">
      <c r="B79" s="530"/>
      <c r="C79" s="531"/>
      <c r="D79" s="505" t="s">
        <v>413</v>
      </c>
      <c r="E79" s="531"/>
      <c r="F79" s="531"/>
      <c r="G79" s="531"/>
      <c r="H79" s="531"/>
      <c r="I79" s="531"/>
      <c r="J79" s="531"/>
      <c r="K79" s="531"/>
      <c r="L79" s="531"/>
      <c r="M79" s="531"/>
      <c r="N79" s="531"/>
      <c r="O79" s="531"/>
      <c r="P79" s="531"/>
      <c r="Q79" s="531"/>
      <c r="R79" s="531"/>
      <c r="S79" s="531"/>
      <c r="T79" s="531"/>
      <c r="U79" s="531"/>
      <c r="V79" s="531"/>
      <c r="W79" s="531"/>
      <c r="X79" s="531"/>
      <c r="Y79" s="533"/>
    </row>
    <row r="80" spans="2:25">
      <c r="B80" s="527"/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28"/>
    </row>
    <row r="81" spans="2:25">
      <c r="B81" s="567" t="s">
        <v>363</v>
      </c>
      <c r="C81" s="568"/>
      <c r="D81" s="568"/>
      <c r="E81" s="569"/>
      <c r="F81" s="570" t="s">
        <v>380</v>
      </c>
      <c r="G81" s="571"/>
      <c r="H81" s="571"/>
      <c r="I81" s="507"/>
      <c r="J81" s="508" t="s">
        <v>381</v>
      </c>
      <c r="K81" s="509" t="s">
        <v>334</v>
      </c>
      <c r="L81" s="509"/>
      <c r="M81" s="508" t="s">
        <v>382</v>
      </c>
      <c r="N81" s="509" t="s">
        <v>335</v>
      </c>
      <c r="O81" s="511" t="s">
        <v>372</v>
      </c>
      <c r="P81" s="510"/>
      <c r="Q81" s="567" t="s">
        <v>336</v>
      </c>
      <c r="R81" s="568"/>
      <c r="S81" s="569"/>
      <c r="T81" s="512"/>
      <c r="U81" s="508" t="s">
        <v>373</v>
      </c>
      <c r="V81" s="508"/>
      <c r="W81" s="508" t="s">
        <v>364</v>
      </c>
      <c r="X81" s="508"/>
      <c r="Y81" s="513"/>
    </row>
    <row r="82" spans="2:25">
      <c r="B82" s="558" t="s">
        <v>338</v>
      </c>
      <c r="C82" s="559"/>
      <c r="D82" s="559"/>
      <c r="E82" s="560"/>
      <c r="F82" s="535" t="s">
        <v>384</v>
      </c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36"/>
      <c r="R82" s="536"/>
      <c r="S82" s="536"/>
      <c r="T82" s="510"/>
      <c r="U82" s="510"/>
      <c r="V82" s="510"/>
      <c r="W82" s="510"/>
      <c r="X82" s="510"/>
      <c r="Y82" s="511"/>
    </row>
    <row r="83" spans="2:25">
      <c r="B83" s="517"/>
      <c r="C83" s="517"/>
      <c r="D83" s="517"/>
      <c r="E83" s="517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56"/>
      <c r="R83" s="556"/>
      <c r="S83" s="556"/>
      <c r="T83" s="531"/>
      <c r="U83" s="531"/>
      <c r="V83" s="531"/>
      <c r="W83" s="531"/>
      <c r="X83" s="531"/>
      <c r="Y83" s="531"/>
    </row>
    <row r="84" spans="2:25">
      <c r="B84" s="517"/>
      <c r="C84" s="517"/>
      <c r="D84" s="517"/>
      <c r="E84" s="517"/>
      <c r="F84" s="531"/>
      <c r="G84" s="531"/>
      <c r="H84" s="531"/>
      <c r="I84" s="531"/>
      <c r="J84" s="531"/>
      <c r="K84" s="531"/>
      <c r="L84" s="531"/>
      <c r="M84" s="531"/>
      <c r="N84" s="531"/>
      <c r="O84" s="531"/>
      <c r="P84" s="531"/>
      <c r="Q84" s="556"/>
      <c r="R84" s="556"/>
      <c r="S84" s="556"/>
      <c r="T84" s="531"/>
      <c r="U84" s="531"/>
      <c r="V84" s="531"/>
      <c r="W84" s="531"/>
      <c r="X84" s="531"/>
      <c r="Y84" s="531"/>
    </row>
    <row r="85" spans="2:25">
      <c r="B85" s="517"/>
      <c r="C85" s="517"/>
      <c r="D85" s="517"/>
      <c r="E85" s="517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56"/>
      <c r="R85" s="556"/>
      <c r="S85" s="556"/>
      <c r="T85" s="531"/>
      <c r="U85" s="531"/>
      <c r="V85" s="531"/>
      <c r="W85" s="531"/>
      <c r="X85" s="531"/>
      <c r="Y85" s="531"/>
    </row>
    <row r="86" spans="2:25">
      <c r="B86" s="517"/>
      <c r="C86" s="517"/>
      <c r="D86" s="517"/>
      <c r="E86" s="517"/>
      <c r="F86" s="531"/>
      <c r="G86" s="531"/>
      <c r="H86" s="531"/>
      <c r="I86" s="531"/>
      <c r="J86" s="531"/>
      <c r="K86" s="531"/>
      <c r="L86" s="531"/>
      <c r="M86" s="531"/>
      <c r="N86" s="531"/>
      <c r="O86" s="531"/>
      <c r="P86" s="531"/>
      <c r="Q86" s="556"/>
      <c r="R86" s="556"/>
      <c r="S86" s="556"/>
      <c r="T86" s="531"/>
      <c r="U86" s="531"/>
      <c r="V86" s="531"/>
      <c r="W86" s="531"/>
      <c r="X86" s="531"/>
      <c r="Y86" s="531"/>
    </row>
    <row r="87" spans="2:25">
      <c r="B87" s="517"/>
      <c r="C87" s="517"/>
      <c r="D87" s="517"/>
      <c r="E87" s="517"/>
      <c r="F87" s="531"/>
      <c r="G87" s="531"/>
      <c r="H87" s="531"/>
      <c r="I87" s="531"/>
      <c r="J87" s="531"/>
      <c r="K87" s="531"/>
      <c r="L87" s="531"/>
      <c r="M87" s="531"/>
      <c r="N87" s="531"/>
      <c r="O87" s="531"/>
      <c r="P87" s="531"/>
      <c r="Q87" s="556"/>
      <c r="R87" s="556"/>
      <c r="S87" s="556"/>
      <c r="T87" s="531"/>
      <c r="U87" s="531"/>
      <c r="V87" s="531"/>
      <c r="W87" s="531"/>
      <c r="X87" s="531"/>
      <c r="Y87" s="531"/>
    </row>
    <row r="88" spans="2:25">
      <c r="B88" s="517"/>
      <c r="C88" s="517"/>
      <c r="D88" s="517"/>
      <c r="E88" s="517"/>
      <c r="F88" s="531"/>
      <c r="G88" s="531"/>
      <c r="H88" s="531"/>
      <c r="I88" s="531"/>
      <c r="J88" s="531"/>
      <c r="K88" s="531"/>
      <c r="L88" s="531"/>
      <c r="M88" s="531"/>
      <c r="N88" s="531"/>
      <c r="O88" s="531"/>
      <c r="P88" s="531"/>
      <c r="Q88" s="556"/>
      <c r="R88" s="556"/>
      <c r="S88" s="556"/>
      <c r="T88" s="531"/>
      <c r="U88" s="531"/>
      <c r="V88" s="531"/>
      <c r="W88" s="531"/>
      <c r="X88" s="531"/>
      <c r="Y88" s="531"/>
    </row>
    <row r="89" spans="2:25">
      <c r="B89" s="517"/>
      <c r="C89" s="517"/>
      <c r="D89" s="517"/>
      <c r="E89" s="517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56"/>
      <c r="R89" s="556"/>
      <c r="S89" s="556"/>
      <c r="T89" s="531"/>
      <c r="U89" s="531"/>
      <c r="V89" s="531"/>
      <c r="W89" s="531"/>
      <c r="X89" s="531"/>
      <c r="Y89" s="531"/>
    </row>
    <row r="90" spans="2:25">
      <c r="B90" s="517"/>
      <c r="C90" s="517"/>
      <c r="D90" s="517"/>
      <c r="E90" s="517"/>
      <c r="F90" s="531"/>
      <c r="G90" s="531"/>
      <c r="H90" s="531"/>
      <c r="I90" s="531"/>
      <c r="J90" s="531"/>
      <c r="K90" s="531"/>
      <c r="L90" s="531"/>
      <c r="M90" s="531"/>
      <c r="N90" s="531"/>
      <c r="O90" s="531"/>
      <c r="P90" s="531"/>
      <c r="Q90" s="556"/>
      <c r="R90" s="556"/>
      <c r="S90" s="556"/>
      <c r="T90" s="531"/>
      <c r="U90" s="531"/>
      <c r="V90" s="531"/>
      <c r="W90" s="531"/>
      <c r="X90" s="531"/>
      <c r="Y90" s="531"/>
    </row>
    <row r="91" spans="2:25">
      <c r="B91" s="517"/>
      <c r="C91" s="517"/>
      <c r="D91" s="517"/>
      <c r="E91" s="517"/>
      <c r="F91" s="531"/>
      <c r="G91" s="531"/>
      <c r="H91" s="531"/>
      <c r="I91" s="531"/>
      <c r="J91" s="531"/>
      <c r="K91" s="531"/>
      <c r="L91" s="531"/>
      <c r="M91" s="531"/>
      <c r="N91" s="531"/>
      <c r="O91" s="531"/>
      <c r="P91" s="531"/>
      <c r="Q91" s="556"/>
      <c r="R91" s="556"/>
      <c r="S91" s="556"/>
      <c r="T91" s="531"/>
      <c r="U91" s="531"/>
      <c r="V91" s="531"/>
      <c r="W91" s="531"/>
      <c r="X91" s="531"/>
      <c r="Y91" s="531"/>
    </row>
    <row r="92" spans="2:25">
      <c r="B92" s="517"/>
      <c r="C92" s="517"/>
      <c r="D92" s="517"/>
      <c r="E92" s="517"/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56"/>
      <c r="R92" s="556"/>
      <c r="S92" s="556"/>
      <c r="T92" s="531"/>
      <c r="U92" s="531"/>
      <c r="V92" s="531"/>
      <c r="W92" s="531"/>
      <c r="X92" s="531"/>
      <c r="Y92" s="531"/>
    </row>
    <row r="93" spans="2:25">
      <c r="B93" s="517"/>
      <c r="C93" s="517"/>
      <c r="D93" s="517"/>
      <c r="E93" s="517"/>
      <c r="F93" s="531"/>
      <c r="G93" s="531"/>
      <c r="H93" s="531"/>
      <c r="I93" s="531"/>
      <c r="J93" s="531"/>
      <c r="K93" s="531"/>
      <c r="L93" s="531"/>
      <c r="M93" s="531"/>
      <c r="N93" s="531"/>
      <c r="O93" s="531"/>
      <c r="P93" s="531"/>
      <c r="Q93" s="556"/>
      <c r="R93" s="556"/>
      <c r="S93" s="556"/>
      <c r="T93" s="531"/>
      <c r="U93" s="531"/>
      <c r="V93" s="531"/>
      <c r="W93" s="531"/>
      <c r="X93" s="531"/>
      <c r="Y93" s="531"/>
    </row>
    <row r="94" spans="2:25">
      <c r="B94" s="517"/>
      <c r="C94" s="517"/>
      <c r="D94" s="517"/>
      <c r="E94" s="517"/>
      <c r="F94" s="531"/>
      <c r="G94" s="531"/>
      <c r="H94" s="531"/>
      <c r="I94" s="531"/>
      <c r="J94" s="531"/>
      <c r="K94" s="531"/>
      <c r="L94" s="531"/>
      <c r="M94" s="531"/>
      <c r="N94" s="531"/>
      <c r="O94" s="531"/>
      <c r="P94" s="531"/>
      <c r="Q94" s="556"/>
      <c r="R94" s="556"/>
      <c r="S94" s="556"/>
      <c r="T94" s="531"/>
      <c r="U94" s="531"/>
      <c r="V94" s="531"/>
      <c r="W94" s="531"/>
      <c r="X94" s="531"/>
      <c r="Y94" s="531"/>
    </row>
    <row r="95" spans="2:25">
      <c r="B95" s="517"/>
      <c r="C95" s="517"/>
      <c r="D95" s="517"/>
      <c r="E95" s="517"/>
      <c r="F95" s="531"/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56"/>
      <c r="R95" s="556"/>
      <c r="S95" s="556"/>
      <c r="T95" s="531"/>
      <c r="U95" s="531"/>
      <c r="V95" s="531"/>
      <c r="W95" s="531"/>
      <c r="X95" s="531"/>
      <c r="Y95" s="531"/>
    </row>
    <row r="96" spans="2:25">
      <c r="B96" s="517"/>
      <c r="C96" s="517"/>
      <c r="D96" s="517"/>
      <c r="E96" s="517"/>
      <c r="F96" s="531"/>
      <c r="G96" s="531"/>
      <c r="H96" s="531"/>
      <c r="I96" s="531"/>
      <c r="J96" s="531"/>
      <c r="K96" s="531"/>
      <c r="L96" s="531"/>
      <c r="M96" s="531"/>
      <c r="N96" s="531"/>
      <c r="O96" s="531"/>
      <c r="P96" s="531"/>
      <c r="Q96" s="556"/>
      <c r="R96" s="556"/>
      <c r="S96" s="556"/>
      <c r="T96" s="531"/>
      <c r="U96" s="531"/>
      <c r="V96" s="531"/>
      <c r="W96" s="531"/>
      <c r="X96" s="531"/>
      <c r="Y96" s="531"/>
    </row>
    <row r="97" spans="2:25">
      <c r="B97" s="517"/>
      <c r="C97" s="517"/>
      <c r="D97" s="517"/>
      <c r="E97" s="517"/>
      <c r="F97" s="531"/>
      <c r="G97" s="531"/>
      <c r="H97" s="531"/>
      <c r="I97" s="531"/>
      <c r="J97" s="531"/>
      <c r="K97" s="531"/>
      <c r="L97" s="531"/>
      <c r="M97" s="531"/>
      <c r="N97" s="531"/>
      <c r="O97" s="531"/>
      <c r="P97" s="531"/>
      <c r="Q97" s="556"/>
      <c r="R97" s="556"/>
      <c r="S97" s="556"/>
      <c r="T97" s="531"/>
      <c r="U97" s="531"/>
      <c r="V97" s="531"/>
      <c r="W97" s="531"/>
      <c r="X97" s="531"/>
      <c r="Y97" s="531"/>
    </row>
    <row r="98" spans="2:25">
      <c r="B98" s="517"/>
      <c r="C98" s="517"/>
      <c r="D98" s="517"/>
      <c r="E98" s="517"/>
      <c r="F98" s="531"/>
      <c r="G98" s="531"/>
      <c r="H98" s="531"/>
      <c r="I98" s="531"/>
      <c r="J98" s="531"/>
      <c r="K98" s="531"/>
      <c r="L98" s="531"/>
      <c r="M98" s="531"/>
      <c r="N98" s="531"/>
      <c r="O98" s="531"/>
      <c r="P98" s="531"/>
      <c r="Q98" s="556"/>
      <c r="R98" s="556"/>
      <c r="S98" s="556"/>
      <c r="T98" s="531"/>
      <c r="U98" s="531"/>
      <c r="V98" s="531"/>
      <c r="W98" s="531"/>
      <c r="X98" s="531"/>
      <c r="Y98" s="531"/>
    </row>
    <row r="99" spans="2:25">
      <c r="B99" s="517"/>
      <c r="C99" s="517"/>
      <c r="D99" s="517"/>
      <c r="E99" s="517"/>
      <c r="F99" s="531"/>
      <c r="G99" s="531"/>
      <c r="H99" s="531"/>
      <c r="I99" s="531"/>
      <c r="J99" s="531"/>
      <c r="K99" s="531"/>
      <c r="L99" s="531"/>
      <c r="M99" s="531"/>
      <c r="N99" s="531"/>
      <c r="O99" s="531"/>
      <c r="P99" s="531"/>
      <c r="Q99" s="556"/>
      <c r="R99" s="556"/>
      <c r="S99" s="556"/>
      <c r="T99" s="531"/>
      <c r="U99" s="531"/>
      <c r="V99" s="531"/>
      <c r="W99" s="531"/>
      <c r="X99" s="531"/>
      <c r="Y99" s="531"/>
    </row>
    <row r="100" spans="2:25">
      <c r="B100" s="517"/>
      <c r="C100" s="517"/>
      <c r="D100" s="517"/>
      <c r="E100" s="517"/>
      <c r="F100" s="531"/>
      <c r="G100" s="531"/>
      <c r="H100" s="531"/>
      <c r="I100" s="531"/>
      <c r="J100" s="531"/>
      <c r="K100" s="531"/>
      <c r="L100" s="531"/>
      <c r="M100" s="531"/>
      <c r="N100" s="531"/>
      <c r="O100" s="531"/>
      <c r="P100" s="531"/>
      <c r="Q100" s="556"/>
      <c r="R100" s="556"/>
      <c r="S100" s="556"/>
      <c r="T100" s="531"/>
      <c r="U100" s="531"/>
      <c r="V100" s="531"/>
      <c r="W100" s="531"/>
      <c r="X100" s="531"/>
      <c r="Y100" s="531"/>
    </row>
    <row r="101" spans="2:25">
      <c r="B101" s="517"/>
      <c r="C101" s="517"/>
      <c r="D101" s="517"/>
      <c r="E101" s="517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56"/>
      <c r="R101" s="556"/>
      <c r="S101" s="556"/>
      <c r="T101" s="531"/>
      <c r="U101" s="531"/>
      <c r="V101" s="531"/>
      <c r="W101" s="531"/>
      <c r="X101" s="531"/>
      <c r="Y101" s="531"/>
    </row>
    <row r="102" spans="2:25">
      <c r="B102" s="517"/>
      <c r="C102" s="517"/>
      <c r="D102" s="517"/>
      <c r="E102" s="517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56"/>
      <c r="R102" s="556"/>
      <c r="S102" s="556"/>
      <c r="T102" s="531"/>
      <c r="U102" s="531"/>
      <c r="V102" s="531"/>
      <c r="W102" s="531"/>
      <c r="X102" s="531"/>
      <c r="Y102" s="531"/>
    </row>
    <row r="103" spans="2:25">
      <c r="B103" s="517"/>
      <c r="C103" s="517"/>
      <c r="D103" s="517"/>
      <c r="E103" s="517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56"/>
      <c r="R103" s="556"/>
      <c r="S103" s="556"/>
      <c r="T103" s="531"/>
      <c r="U103" s="531"/>
      <c r="V103" s="531"/>
      <c r="W103" s="531"/>
      <c r="X103" s="531"/>
      <c r="Y103" s="531"/>
    </row>
    <row r="104" spans="2:25">
      <c r="B104" s="517"/>
      <c r="C104" s="517"/>
      <c r="D104" s="517"/>
      <c r="E104" s="517"/>
      <c r="F104" s="531"/>
      <c r="G104" s="531"/>
      <c r="H104" s="531"/>
      <c r="I104" s="531"/>
      <c r="J104" s="531"/>
      <c r="K104" s="531"/>
      <c r="L104" s="531"/>
      <c r="M104" s="531"/>
      <c r="N104" s="531"/>
      <c r="O104" s="531"/>
      <c r="P104" s="531"/>
      <c r="Q104" s="556"/>
      <c r="R104" s="556"/>
      <c r="S104" s="556"/>
      <c r="T104" s="531"/>
      <c r="U104" s="531"/>
      <c r="V104" s="531"/>
      <c r="W104" s="531"/>
      <c r="X104" s="531"/>
      <c r="Y104" s="531"/>
    </row>
    <row r="105" spans="2:25">
      <c r="B105" s="517"/>
      <c r="C105" s="517"/>
      <c r="D105" s="517"/>
      <c r="E105" s="517"/>
      <c r="F105" s="531"/>
      <c r="G105" s="531"/>
      <c r="H105" s="531"/>
      <c r="I105" s="531"/>
      <c r="J105" s="531"/>
      <c r="K105" s="531"/>
      <c r="L105" s="531"/>
      <c r="M105" s="531"/>
      <c r="N105" s="531"/>
      <c r="O105" s="531"/>
      <c r="P105" s="531"/>
      <c r="Q105" s="556"/>
      <c r="R105" s="556"/>
      <c r="S105" s="556"/>
      <c r="T105" s="531"/>
      <c r="U105" s="531"/>
      <c r="V105" s="531"/>
      <c r="W105" s="531"/>
      <c r="X105" s="531"/>
      <c r="Y105" s="531"/>
    </row>
    <row r="106" spans="2:25">
      <c r="B106" s="517"/>
      <c r="C106" s="517"/>
      <c r="D106" s="517"/>
      <c r="E106" s="517"/>
      <c r="F106" s="531"/>
      <c r="G106" s="531"/>
      <c r="H106" s="531"/>
      <c r="I106" s="531"/>
      <c r="J106" s="531"/>
      <c r="K106" s="531"/>
      <c r="L106" s="531"/>
      <c r="M106" s="531"/>
      <c r="N106" s="531"/>
      <c r="O106" s="531"/>
      <c r="P106" s="531"/>
      <c r="Q106" s="556"/>
      <c r="R106" s="556"/>
      <c r="S106" s="556"/>
      <c r="T106" s="531"/>
      <c r="U106" s="531"/>
      <c r="V106" s="531"/>
      <c r="W106" s="531"/>
      <c r="X106" s="531"/>
      <c r="Y106" s="531"/>
    </row>
    <row r="107" spans="2:25">
      <c r="B107" s="517"/>
      <c r="C107" s="517"/>
      <c r="D107" s="517"/>
      <c r="E107" s="517"/>
      <c r="F107" s="531"/>
      <c r="G107" s="531"/>
      <c r="H107" s="531"/>
      <c r="I107" s="531"/>
      <c r="J107" s="531"/>
      <c r="K107" s="531"/>
      <c r="L107" s="531"/>
      <c r="M107" s="531"/>
      <c r="N107" s="531"/>
      <c r="O107" s="531"/>
      <c r="P107" s="531"/>
      <c r="Q107" s="556"/>
      <c r="R107" s="556"/>
      <c r="S107" s="556"/>
      <c r="T107" s="531"/>
      <c r="U107" s="531"/>
      <c r="V107" s="531"/>
      <c r="W107" s="531"/>
      <c r="X107" s="531"/>
      <c r="Y107" s="531"/>
    </row>
    <row r="108" spans="2:25">
      <c r="B108" s="517"/>
      <c r="C108" s="517"/>
      <c r="D108" s="517"/>
      <c r="E108" s="517"/>
      <c r="F108" s="531"/>
      <c r="G108" s="531"/>
      <c r="H108" s="531"/>
      <c r="I108" s="531"/>
      <c r="J108" s="531"/>
      <c r="K108" s="531"/>
      <c r="L108" s="531"/>
      <c r="M108" s="531"/>
      <c r="N108" s="531"/>
      <c r="O108" s="531"/>
      <c r="P108" s="531"/>
      <c r="Q108" s="556"/>
      <c r="R108" s="556"/>
      <c r="S108" s="556"/>
      <c r="T108" s="531"/>
      <c r="U108" s="531"/>
      <c r="V108" s="531"/>
      <c r="W108" s="531"/>
      <c r="X108" s="531"/>
      <c r="Y108" s="531"/>
    </row>
    <row r="109" spans="2:25">
      <c r="B109" s="517"/>
      <c r="C109" s="517"/>
      <c r="D109" s="517"/>
      <c r="E109" s="517"/>
      <c r="F109" s="531"/>
      <c r="G109" s="531"/>
      <c r="H109" s="531"/>
      <c r="I109" s="531"/>
      <c r="J109" s="531"/>
      <c r="K109" s="531"/>
      <c r="L109" s="531"/>
      <c r="M109" s="531"/>
      <c r="N109" s="531"/>
      <c r="O109" s="531"/>
      <c r="P109" s="531"/>
      <c r="Q109" s="556"/>
      <c r="R109" s="556"/>
      <c r="S109" s="556"/>
      <c r="T109" s="531"/>
      <c r="U109" s="531"/>
      <c r="V109" s="531"/>
      <c r="W109" s="531"/>
      <c r="X109" s="531"/>
      <c r="Y109" s="531"/>
    </row>
    <row r="110" spans="2:25">
      <c r="B110" s="517"/>
      <c r="C110" s="517"/>
      <c r="D110" s="517"/>
      <c r="E110" s="517"/>
      <c r="F110" s="531"/>
      <c r="G110" s="531"/>
      <c r="H110" s="531"/>
      <c r="I110" s="531"/>
      <c r="J110" s="531"/>
      <c r="K110" s="531"/>
      <c r="L110" s="531"/>
      <c r="M110" s="531"/>
      <c r="N110" s="531"/>
      <c r="O110" s="531"/>
      <c r="P110" s="531"/>
      <c r="Q110" s="556"/>
      <c r="R110" s="556"/>
      <c r="S110" s="556"/>
      <c r="T110" s="531"/>
      <c r="U110" s="531"/>
      <c r="V110" s="531"/>
      <c r="W110" s="531"/>
      <c r="X110" s="531"/>
      <c r="Y110" s="531"/>
    </row>
    <row r="111" spans="2:25">
      <c r="B111" s="517"/>
      <c r="C111" s="517"/>
      <c r="D111" s="517"/>
      <c r="E111" s="517"/>
      <c r="F111" s="531"/>
      <c r="G111" s="531"/>
      <c r="H111" s="531"/>
      <c r="I111" s="531"/>
      <c r="J111" s="531"/>
      <c r="K111" s="531"/>
      <c r="L111" s="531"/>
      <c r="M111" s="531"/>
      <c r="N111" s="531"/>
      <c r="O111" s="531"/>
      <c r="P111" s="531"/>
      <c r="Q111" s="556"/>
      <c r="R111" s="556"/>
      <c r="S111" s="556"/>
      <c r="T111" s="531"/>
      <c r="U111" s="531"/>
      <c r="V111" s="531"/>
      <c r="W111" s="531"/>
      <c r="X111" s="531"/>
      <c r="Y111" s="531"/>
    </row>
    <row r="112" spans="2:25">
      <c r="B112" s="517"/>
      <c r="C112" s="517"/>
      <c r="D112" s="517"/>
      <c r="E112" s="517"/>
      <c r="F112" s="531"/>
      <c r="G112" s="531"/>
      <c r="H112" s="531"/>
      <c r="I112" s="531"/>
      <c r="J112" s="531"/>
      <c r="K112" s="531"/>
      <c r="L112" s="531"/>
      <c r="M112" s="531"/>
      <c r="N112" s="531"/>
      <c r="O112" s="531"/>
      <c r="P112" s="531"/>
      <c r="Q112" s="556"/>
      <c r="R112" s="556"/>
      <c r="S112" s="556"/>
      <c r="T112" s="531"/>
      <c r="U112" s="531"/>
      <c r="V112" s="531"/>
      <c r="W112" s="531"/>
      <c r="X112" s="531"/>
      <c r="Y112" s="531"/>
    </row>
    <row r="113" spans="2:25">
      <c r="B113" s="517"/>
      <c r="C113" s="517"/>
      <c r="D113" s="517"/>
      <c r="E113" s="517"/>
      <c r="F113" s="531"/>
      <c r="G113" s="531"/>
      <c r="H113" s="531"/>
      <c r="I113" s="531"/>
      <c r="J113" s="531"/>
      <c r="K113" s="531"/>
      <c r="L113" s="531"/>
      <c r="M113" s="531"/>
      <c r="N113" s="531"/>
      <c r="O113" s="531"/>
      <c r="P113" s="531"/>
      <c r="Q113" s="556"/>
      <c r="R113" s="556"/>
      <c r="S113" s="556"/>
      <c r="T113" s="531"/>
      <c r="U113" s="531"/>
      <c r="V113" s="531"/>
      <c r="W113" s="531"/>
      <c r="X113" s="531"/>
      <c r="Y113" s="531"/>
    </row>
    <row r="114" spans="2:25">
      <c r="B114" s="517"/>
      <c r="C114" s="517"/>
      <c r="D114" s="517"/>
      <c r="E114" s="517"/>
      <c r="F114" s="531"/>
      <c r="G114" s="531"/>
      <c r="H114" s="531"/>
      <c r="I114" s="531"/>
      <c r="J114" s="531"/>
      <c r="K114" s="531"/>
      <c r="L114" s="531"/>
      <c r="M114" s="531"/>
      <c r="N114" s="531"/>
      <c r="O114" s="531"/>
      <c r="P114" s="531"/>
      <c r="Q114" s="556"/>
      <c r="R114" s="556"/>
      <c r="S114" s="556"/>
      <c r="T114" s="531"/>
      <c r="U114" s="531"/>
      <c r="V114" s="531"/>
      <c r="W114" s="531"/>
      <c r="X114" s="531"/>
      <c r="Y114" s="531"/>
    </row>
    <row r="115" spans="2:25">
      <c r="B115" s="517"/>
      <c r="C115" s="517"/>
      <c r="D115" s="517"/>
      <c r="E115" s="517"/>
      <c r="F115" s="531"/>
      <c r="G115" s="531"/>
      <c r="H115" s="531"/>
      <c r="I115" s="531"/>
      <c r="J115" s="531"/>
      <c r="K115" s="531"/>
      <c r="L115" s="531"/>
      <c r="M115" s="531"/>
      <c r="N115" s="531"/>
      <c r="O115" s="531"/>
      <c r="P115" s="531"/>
      <c r="Q115" s="556"/>
      <c r="R115" s="556"/>
      <c r="S115" s="556"/>
      <c r="T115" s="531"/>
      <c r="U115" s="531"/>
      <c r="V115" s="531"/>
      <c r="W115" s="531"/>
      <c r="X115" s="531"/>
      <c r="Y115" s="531"/>
    </row>
    <row r="116" spans="2:25">
      <c r="B116" s="517"/>
      <c r="C116" s="517"/>
      <c r="D116" s="517"/>
      <c r="E116" s="517"/>
      <c r="F116" s="531"/>
      <c r="G116" s="531"/>
      <c r="H116" s="531"/>
      <c r="I116" s="531"/>
      <c r="J116" s="531"/>
      <c r="K116" s="531"/>
      <c r="L116" s="531"/>
      <c r="M116" s="531"/>
      <c r="N116" s="531"/>
      <c r="O116" s="531"/>
      <c r="P116" s="531"/>
      <c r="Q116" s="556"/>
      <c r="R116" s="556"/>
      <c r="S116" s="556"/>
      <c r="T116" s="531"/>
      <c r="U116" s="531"/>
      <c r="V116" s="531"/>
      <c r="W116" s="531"/>
      <c r="X116" s="531"/>
      <c r="Y116" s="531"/>
    </row>
    <row r="117" spans="2:25">
      <c r="B117" s="517"/>
      <c r="C117" s="517"/>
      <c r="D117" s="517"/>
      <c r="E117" s="517"/>
      <c r="F117" s="531"/>
      <c r="G117" s="531"/>
      <c r="H117" s="531"/>
      <c r="I117" s="531"/>
      <c r="J117" s="531"/>
      <c r="K117" s="531"/>
      <c r="L117" s="531"/>
      <c r="M117" s="531"/>
      <c r="N117" s="531"/>
      <c r="O117" s="531"/>
      <c r="P117" s="531"/>
      <c r="Q117" s="556"/>
      <c r="R117" s="556"/>
      <c r="S117" s="556"/>
      <c r="T117" s="531"/>
      <c r="U117" s="531"/>
      <c r="V117" s="531"/>
      <c r="W117" s="531"/>
      <c r="X117" s="531"/>
      <c r="Y117" s="531"/>
    </row>
    <row r="118" spans="2:25">
      <c r="B118" s="517"/>
      <c r="C118" s="517"/>
      <c r="D118" s="517"/>
      <c r="E118" s="517"/>
      <c r="F118" s="531"/>
      <c r="G118" s="531"/>
      <c r="H118" s="531"/>
      <c r="I118" s="531"/>
      <c r="J118" s="531"/>
      <c r="K118" s="531"/>
      <c r="L118" s="531"/>
      <c r="M118" s="531"/>
      <c r="N118" s="531"/>
      <c r="O118" s="531"/>
      <c r="P118" s="531"/>
      <c r="Q118" s="556"/>
      <c r="R118" s="556"/>
      <c r="S118" s="556"/>
      <c r="T118" s="531"/>
      <c r="U118" s="531"/>
      <c r="V118" s="531"/>
      <c r="W118" s="531"/>
      <c r="X118" s="531"/>
      <c r="Y118" s="531"/>
    </row>
    <row r="119" spans="2:25">
      <c r="B119" s="517"/>
      <c r="C119" s="517"/>
      <c r="D119" s="517"/>
      <c r="E119" s="517"/>
      <c r="F119" s="531"/>
      <c r="G119" s="531"/>
      <c r="H119" s="531"/>
      <c r="I119" s="531"/>
      <c r="J119" s="531"/>
      <c r="K119" s="531"/>
      <c r="L119" s="531"/>
      <c r="M119" s="531"/>
      <c r="N119" s="531"/>
      <c r="O119" s="531"/>
      <c r="P119" s="531"/>
      <c r="Q119" s="556"/>
      <c r="R119" s="556"/>
      <c r="S119" s="556"/>
      <c r="T119" s="531"/>
      <c r="U119" s="531"/>
      <c r="V119" s="531"/>
      <c r="W119" s="531"/>
      <c r="X119" s="531"/>
      <c r="Y119" s="531"/>
    </row>
    <row r="120" spans="2:25">
      <c r="M120" s="537" t="s">
        <v>406</v>
      </c>
    </row>
  </sheetData>
  <mergeCells count="17">
    <mergeCell ref="Q4:S4"/>
    <mergeCell ref="R2:Y2"/>
    <mergeCell ref="B82:E82"/>
    <mergeCell ref="B10:C10"/>
    <mergeCell ref="B16:C16"/>
    <mergeCell ref="D16:E16"/>
    <mergeCell ref="X5:Y5"/>
    <mergeCell ref="V7:W7"/>
    <mergeCell ref="X7:Y7"/>
    <mergeCell ref="B81:E81"/>
    <mergeCell ref="F81:H81"/>
    <mergeCell ref="Q81:S81"/>
    <mergeCell ref="V5:W5"/>
    <mergeCell ref="B3:E3"/>
    <mergeCell ref="F3:H3"/>
    <mergeCell ref="Q3:S3"/>
    <mergeCell ref="B4:E4"/>
  </mergeCells>
  <phoneticPr fontId="31"/>
  <pageMargins left="0.59055118110236227" right="0.19685039370078741" top="0.39370078740157483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workbookViewId="0">
      <selection activeCell="Z14" sqref="Z13:Z14"/>
    </sheetView>
  </sheetViews>
  <sheetFormatPr defaultRowHeight="13.5"/>
  <cols>
    <col min="1" max="1" width="4.5" customWidth="1"/>
    <col min="2" max="2" width="4.5" style="4" customWidth="1"/>
    <col min="3" max="4" width="2.25" customWidth="1"/>
    <col min="5" max="10" width="4.5" customWidth="1"/>
    <col min="11" max="14" width="2.25" customWidth="1"/>
    <col min="15" max="15" width="4.5" customWidth="1"/>
    <col min="16" max="19" width="2.25" customWidth="1"/>
    <col min="20" max="21" width="4.5" customWidth="1"/>
    <col min="22" max="23" width="2.25" customWidth="1"/>
    <col min="24" max="24" width="4.5" customWidth="1"/>
    <col min="25" max="25" width="3.75" customWidth="1"/>
    <col min="26" max="26" width="6.125" customWidth="1"/>
    <col min="27" max="27" width="3.5" customWidth="1"/>
    <col min="28" max="28" width="2.5" customWidth="1"/>
  </cols>
  <sheetData>
    <row r="1" spans="1:25">
      <c r="A1" s="1"/>
      <c r="B1" s="5" t="s">
        <v>156</v>
      </c>
      <c r="Y1" t="s">
        <v>318</v>
      </c>
    </row>
    <row r="2" spans="1:25" ht="18.75">
      <c r="A2" s="1"/>
      <c r="C2" s="442" t="s">
        <v>269</v>
      </c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</row>
    <row r="3" spans="1:25">
      <c r="A3" s="1"/>
    </row>
    <row r="4" spans="1:25" ht="14.45" customHeight="1">
      <c r="A4" s="575" t="s">
        <v>0</v>
      </c>
      <c r="B4" s="575"/>
      <c r="C4" s="2" t="s">
        <v>330</v>
      </c>
      <c r="D4" s="2"/>
      <c r="E4" s="2"/>
    </row>
    <row r="5" spans="1:25" ht="14.45" customHeight="1">
      <c r="A5" s="575" t="s">
        <v>1</v>
      </c>
      <c r="B5" s="575"/>
      <c r="C5" s="2"/>
      <c r="D5" s="2" t="s">
        <v>270</v>
      </c>
      <c r="E5" s="2"/>
    </row>
    <row r="6" spans="1:25" ht="14.45" customHeight="1">
      <c r="A6" s="575" t="s">
        <v>2</v>
      </c>
      <c r="B6" s="575"/>
      <c r="C6" s="2"/>
      <c r="D6" s="2"/>
      <c r="E6" s="2"/>
    </row>
    <row r="7" spans="1:25">
      <c r="A7" t="s">
        <v>147</v>
      </c>
      <c r="B7"/>
    </row>
    <row r="8" spans="1:25">
      <c r="A8" t="s">
        <v>148</v>
      </c>
      <c r="B8"/>
    </row>
    <row r="9" spans="1:25">
      <c r="B9" t="s">
        <v>149</v>
      </c>
    </row>
    <row r="10" spans="1:25" s="455" customFormat="1"/>
    <row r="11" spans="1:25">
      <c r="A11" t="s">
        <v>150</v>
      </c>
      <c r="B11"/>
    </row>
    <row r="12" spans="1:25">
      <c r="B12" t="s">
        <v>151</v>
      </c>
    </row>
    <row r="13" spans="1:25" s="455" customFormat="1"/>
    <row r="14" spans="1:25">
      <c r="A14" t="s">
        <v>291</v>
      </c>
      <c r="B14"/>
    </row>
    <row r="15" spans="1:25">
      <c r="B15" t="s">
        <v>289</v>
      </c>
    </row>
    <row r="16" spans="1:25" s="455" customFormat="1"/>
    <row r="17" spans="1:25">
      <c r="A17" s="447"/>
      <c r="B17" s="450" t="s">
        <v>287</v>
      </c>
      <c r="C17" s="452"/>
      <c r="D17" s="452"/>
      <c r="E17" s="452"/>
      <c r="F17" s="452"/>
      <c r="G17" s="452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</row>
    <row r="18" spans="1:25">
      <c r="A18" s="446"/>
      <c r="B18" s="449"/>
      <c r="C18" s="448" t="s">
        <v>271</v>
      </c>
      <c r="D18" s="451"/>
      <c r="E18" s="451"/>
      <c r="F18" s="448"/>
      <c r="G18" s="451" t="s">
        <v>272</v>
      </c>
      <c r="H18" s="451"/>
      <c r="I18" s="445"/>
      <c r="J18" s="445"/>
      <c r="K18" s="445"/>
      <c r="L18" s="445"/>
      <c r="M18" s="445" t="s">
        <v>273</v>
      </c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</row>
    <row r="19" spans="1:25">
      <c r="A19" s="446"/>
      <c r="B19" s="449"/>
      <c r="C19" s="448"/>
      <c r="D19" s="451"/>
      <c r="E19" s="451"/>
      <c r="F19" s="448"/>
      <c r="G19" s="451" t="s">
        <v>274</v>
      </c>
      <c r="H19" s="451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</row>
    <row r="20" spans="1:25">
      <c r="A20" s="446"/>
      <c r="B20" s="449"/>
      <c r="C20" s="448" t="s">
        <v>275</v>
      </c>
      <c r="D20" s="451"/>
      <c r="E20" s="451"/>
      <c r="F20" s="448"/>
      <c r="G20" s="451" t="s">
        <v>276</v>
      </c>
      <c r="H20" s="451"/>
      <c r="I20" s="445"/>
      <c r="J20" s="445"/>
      <c r="K20" s="445"/>
      <c r="L20" s="445"/>
      <c r="M20" s="445" t="s">
        <v>277</v>
      </c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</row>
    <row r="21" spans="1:25">
      <c r="A21" s="446"/>
      <c r="B21" s="449"/>
      <c r="C21" s="448"/>
      <c r="D21" s="451"/>
      <c r="E21" s="451"/>
      <c r="F21" s="448"/>
      <c r="G21" s="451" t="s">
        <v>278</v>
      </c>
      <c r="H21" s="451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</row>
    <row r="22" spans="1:25">
      <c r="A22" s="446"/>
      <c r="B22" s="449"/>
      <c r="C22" s="448" t="s">
        <v>279</v>
      </c>
      <c r="D22" s="451"/>
      <c r="E22" s="451"/>
      <c r="F22" s="448"/>
      <c r="G22" s="451" t="s">
        <v>280</v>
      </c>
      <c r="H22" s="451"/>
      <c r="I22" s="445"/>
      <c r="J22" s="445"/>
      <c r="K22" s="445"/>
      <c r="L22" s="445"/>
      <c r="M22" s="445" t="s">
        <v>281</v>
      </c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</row>
    <row r="23" spans="1:25">
      <c r="A23" s="446"/>
      <c r="B23" s="449"/>
      <c r="C23" s="448"/>
      <c r="D23" s="451"/>
      <c r="E23" s="451"/>
      <c r="F23" s="448"/>
      <c r="G23" s="451" t="s">
        <v>282</v>
      </c>
      <c r="H23" s="451"/>
      <c r="I23" s="445"/>
      <c r="J23" s="445"/>
      <c r="K23" s="445"/>
      <c r="L23" s="445"/>
      <c r="M23" s="445"/>
    </row>
    <row r="24" spans="1:25" s="445" customFormat="1">
      <c r="A24" s="446"/>
      <c r="B24" s="449"/>
      <c r="C24" s="448"/>
      <c r="D24" s="451"/>
      <c r="E24" s="451"/>
      <c r="F24" s="448"/>
      <c r="G24" s="451"/>
      <c r="H24" s="451"/>
    </row>
    <row r="25" spans="1:25" s="445" customFormat="1">
      <c r="A25" s="446"/>
      <c r="B25" s="459" t="s">
        <v>288</v>
      </c>
      <c r="C25" s="457"/>
      <c r="D25" s="460"/>
      <c r="E25" s="460"/>
      <c r="F25" s="457"/>
      <c r="G25" s="460"/>
      <c r="H25" s="460"/>
      <c r="I25" s="455"/>
      <c r="J25" s="455"/>
      <c r="K25" s="455"/>
      <c r="L25" s="455"/>
      <c r="M25" s="455"/>
    </row>
    <row r="26" spans="1:25" s="445" customFormat="1">
      <c r="A26" s="446"/>
      <c r="B26" s="458"/>
      <c r="C26" s="457" t="s">
        <v>271</v>
      </c>
      <c r="D26" s="460"/>
      <c r="E26" s="460"/>
      <c r="F26" s="457"/>
      <c r="G26" s="460" t="s">
        <v>283</v>
      </c>
      <c r="H26" s="460"/>
      <c r="I26" s="455"/>
      <c r="J26" s="455"/>
      <c r="K26" s="455"/>
      <c r="L26" s="455"/>
      <c r="M26" s="455"/>
    </row>
    <row r="27" spans="1:25" s="445" customFormat="1">
      <c r="A27" s="446"/>
      <c r="B27" s="458"/>
      <c r="C27" s="457" t="s">
        <v>275</v>
      </c>
      <c r="D27" s="460"/>
      <c r="E27" s="460"/>
      <c r="F27" s="457"/>
      <c r="G27" s="460" t="s">
        <v>276</v>
      </c>
      <c r="H27" s="460"/>
      <c r="I27" s="455"/>
      <c r="J27" s="455"/>
      <c r="K27" s="455"/>
      <c r="L27" s="455"/>
      <c r="M27" s="455" t="s">
        <v>284</v>
      </c>
    </row>
    <row r="28" spans="1:25" s="445" customFormat="1">
      <c r="A28" s="446"/>
      <c r="B28" s="458"/>
      <c r="C28" s="457" t="s">
        <v>279</v>
      </c>
      <c r="D28" s="460"/>
      <c r="E28" s="460"/>
      <c r="F28" s="457"/>
      <c r="G28" s="460" t="s">
        <v>285</v>
      </c>
      <c r="H28" s="460"/>
      <c r="I28" s="455"/>
      <c r="J28" s="455"/>
      <c r="K28" s="455"/>
      <c r="L28" s="455"/>
      <c r="M28" s="455" t="s">
        <v>286</v>
      </c>
    </row>
    <row r="29" spans="1:25" s="445" customFormat="1">
      <c r="A29" s="446"/>
      <c r="B29" s="449"/>
      <c r="C29" s="448"/>
      <c r="D29" s="451"/>
      <c r="E29" s="451"/>
      <c r="F29" s="448"/>
      <c r="G29" s="451"/>
      <c r="H29" s="451"/>
    </row>
    <row r="30" spans="1:25">
      <c r="A30" t="s">
        <v>152</v>
      </c>
      <c r="B30"/>
    </row>
    <row r="31" spans="1:25">
      <c r="A31" t="s">
        <v>153</v>
      </c>
      <c r="B31"/>
    </row>
    <row r="32" spans="1:25" s="455" customFormat="1"/>
    <row r="33" spans="1:28">
      <c r="A33" t="s">
        <v>154</v>
      </c>
      <c r="B33"/>
    </row>
    <row r="34" spans="1:28">
      <c r="B34"/>
    </row>
    <row r="35" spans="1:28">
      <c r="A35" t="s">
        <v>155</v>
      </c>
      <c r="B35"/>
    </row>
    <row r="36" spans="1:28" ht="16.899999999999999" customHeight="1">
      <c r="A36" t="s">
        <v>265</v>
      </c>
      <c r="B36" s="308"/>
      <c r="C36" s="308"/>
      <c r="D36" s="308"/>
      <c r="E36" s="308"/>
      <c r="W36" s="3"/>
      <c r="X36" s="3"/>
      <c r="Y36" s="3"/>
      <c r="Z36" s="3"/>
      <c r="AA36" s="3"/>
      <c r="AB36" s="3"/>
    </row>
    <row r="37" spans="1:28" s="455" customFormat="1" ht="16.899999999999999" customHeight="1">
      <c r="A37" s="455" t="s">
        <v>290</v>
      </c>
      <c r="B37" s="457"/>
      <c r="C37" s="457"/>
      <c r="D37" s="457"/>
      <c r="E37" s="457"/>
      <c r="W37" s="456"/>
      <c r="X37" s="456"/>
      <c r="Y37" s="456"/>
      <c r="Z37" s="456"/>
      <c r="AA37" s="456"/>
      <c r="AB37" s="456"/>
    </row>
    <row r="38" spans="1:28" ht="14.25" thickBot="1"/>
    <row r="39" spans="1:28" ht="14.25" thickBot="1">
      <c r="B39" s="6" t="s">
        <v>8</v>
      </c>
      <c r="C39" s="7"/>
      <c r="D39" s="8"/>
      <c r="F39" s="455" t="s">
        <v>328</v>
      </c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</row>
    <row r="40" spans="1:28">
      <c r="B40" s="303"/>
      <c r="C40" s="111"/>
      <c r="D40" s="111"/>
      <c r="F40" s="455" t="s">
        <v>146</v>
      </c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</row>
    <row r="41" spans="1:28">
      <c r="B41" s="110"/>
      <c r="C41" s="3"/>
      <c r="D41" s="3"/>
    </row>
    <row r="42" spans="1:28">
      <c r="B42" s="110"/>
      <c r="C42" s="3"/>
      <c r="D42" s="3"/>
    </row>
    <row r="43" spans="1:28">
      <c r="B43" s="110"/>
      <c r="C43" s="3"/>
      <c r="D43" s="3"/>
    </row>
    <row r="44" spans="1:28">
      <c r="B44" s="110"/>
      <c r="C44" s="3"/>
      <c r="D44" s="3"/>
    </row>
    <row r="45" spans="1:28">
      <c r="B45" s="304"/>
      <c r="C45" s="3"/>
      <c r="D45" s="3"/>
    </row>
    <row r="46" spans="1:28">
      <c r="B46" s="304"/>
      <c r="C46" s="3"/>
      <c r="D46" s="3"/>
    </row>
    <row r="47" spans="1:28">
      <c r="A47" s="3"/>
      <c r="B47" s="110"/>
      <c r="C47" s="3"/>
      <c r="D47" s="3"/>
    </row>
    <row r="48" spans="1:28">
      <c r="A48" s="3"/>
      <c r="B48" s="110"/>
      <c r="C48" s="3"/>
      <c r="D48" s="3"/>
    </row>
    <row r="49" spans="2:4">
      <c r="B49" s="110"/>
      <c r="C49" s="3"/>
      <c r="D49" s="3"/>
    </row>
    <row r="50" spans="2:4">
      <c r="B50" s="110"/>
      <c r="C50" s="3"/>
      <c r="D50" s="3"/>
    </row>
  </sheetData>
  <mergeCells count="3">
    <mergeCell ref="A4:B4"/>
    <mergeCell ref="A5:B5"/>
    <mergeCell ref="A6:B6"/>
  </mergeCells>
  <phoneticPr fontId="5"/>
  <pageMargins left="0.59055118110236227" right="0.27559055118110237" top="0.74803149606299213" bottom="0.43307086614173229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5"/>
  <sheetViews>
    <sheetView workbookViewId="0"/>
  </sheetViews>
  <sheetFormatPr defaultColWidth="9" defaultRowHeight="13.5"/>
  <cols>
    <col min="1" max="1" width="3.625" style="115" customWidth="1"/>
    <col min="2" max="2" width="3.125" style="115" customWidth="1"/>
    <col min="3" max="3" width="3" style="131" customWidth="1"/>
    <col min="4" max="4" width="3.375" style="131" customWidth="1"/>
    <col min="5" max="5" width="10" style="115" customWidth="1"/>
    <col min="6" max="6" width="10.875" style="115" customWidth="1"/>
    <col min="7" max="7" width="9.125" style="115" customWidth="1"/>
    <col min="8" max="8" width="2.75" style="115" customWidth="1"/>
    <col min="9" max="9" width="3.375" style="115" customWidth="1"/>
    <col min="10" max="10" width="11.625" style="115" customWidth="1"/>
    <col min="11" max="11" width="9" style="115"/>
    <col min="12" max="12" width="12" style="115" customWidth="1"/>
    <col min="13" max="13" width="2.75" style="115" customWidth="1"/>
    <col min="14" max="14" width="3.375" style="115" customWidth="1"/>
    <col min="15" max="15" width="15.125" style="115" customWidth="1"/>
    <col min="16" max="16" width="2.625" style="115" customWidth="1"/>
    <col min="17" max="17" width="5.5" style="115" customWidth="1"/>
    <col min="18" max="18" width="5.5" style="183" customWidth="1"/>
    <col min="19" max="19" width="10" style="184" customWidth="1"/>
    <col min="20" max="20" width="5.5" style="184" customWidth="1"/>
    <col min="21" max="21" width="10" style="184" customWidth="1"/>
    <col min="22" max="22" width="3.5" style="115" customWidth="1"/>
    <col min="23" max="256" width="9" style="115"/>
    <col min="257" max="16384" width="9" style="9"/>
  </cols>
  <sheetData>
    <row r="1" spans="1:22" ht="18.75">
      <c r="B1" s="585" t="s">
        <v>145</v>
      </c>
      <c r="C1" s="586"/>
      <c r="D1" s="586"/>
      <c r="E1" s="586"/>
      <c r="F1" s="586"/>
      <c r="G1" s="586"/>
      <c r="H1" s="586"/>
      <c r="I1" s="586"/>
      <c r="J1" s="586"/>
      <c r="K1" s="284"/>
      <c r="L1" s="116"/>
      <c r="M1" s="284"/>
      <c r="N1" s="117"/>
      <c r="O1" s="284"/>
      <c r="P1" s="118"/>
      <c r="Q1" s="587">
        <v>44065</v>
      </c>
      <c r="R1" s="587"/>
      <c r="S1" s="587"/>
      <c r="T1" s="119"/>
      <c r="U1" s="120" t="s">
        <v>319</v>
      </c>
      <c r="V1" s="121"/>
    </row>
    <row r="2" spans="1:22" ht="14.25" thickBot="1">
      <c r="B2" s="122"/>
      <c r="C2" s="588"/>
      <c r="D2" s="588"/>
      <c r="E2" s="588"/>
      <c r="F2" s="588"/>
      <c r="G2" s="588"/>
      <c r="H2" s="282"/>
      <c r="I2" s="282"/>
      <c r="J2" s="282"/>
      <c r="K2" s="282"/>
      <c r="L2" s="589"/>
      <c r="M2" s="590"/>
      <c r="N2" s="590"/>
      <c r="O2" s="590"/>
      <c r="P2" s="590"/>
      <c r="Q2" s="590"/>
      <c r="R2" s="590"/>
      <c r="S2" s="590"/>
      <c r="T2" s="590"/>
      <c r="U2" s="591"/>
      <c r="V2" s="123"/>
    </row>
    <row r="3" spans="1:22" ht="14.25">
      <c r="A3" s="124"/>
      <c r="B3" s="592" t="s">
        <v>139</v>
      </c>
      <c r="C3" s="593"/>
      <c r="D3" s="593"/>
      <c r="E3" s="593"/>
      <c r="F3" s="593"/>
      <c r="G3" s="594"/>
      <c r="H3" s="595" t="s">
        <v>9</v>
      </c>
      <c r="I3" s="592"/>
      <c r="J3" s="592"/>
      <c r="K3" s="592"/>
      <c r="L3" s="596"/>
      <c r="M3" s="597" t="s">
        <v>10</v>
      </c>
      <c r="N3" s="598"/>
      <c r="O3" s="599"/>
      <c r="P3" s="595" t="s">
        <v>4</v>
      </c>
      <c r="Q3" s="592"/>
      <c r="R3" s="592"/>
      <c r="S3" s="592"/>
      <c r="T3" s="592"/>
      <c r="U3" s="603"/>
      <c r="V3" s="287"/>
    </row>
    <row r="4" spans="1:22" ht="14.25">
      <c r="A4" s="124"/>
      <c r="B4" s="583"/>
      <c r="C4" s="583"/>
      <c r="D4" s="583"/>
      <c r="E4" s="583"/>
      <c r="F4" s="583"/>
      <c r="G4" s="584"/>
      <c r="H4" s="597"/>
      <c r="I4" s="598"/>
      <c r="J4" s="598"/>
      <c r="K4" s="598"/>
      <c r="L4" s="599"/>
      <c r="M4" s="597"/>
      <c r="N4" s="598"/>
      <c r="O4" s="599"/>
      <c r="P4" s="597"/>
      <c r="Q4" s="598"/>
      <c r="R4" s="598"/>
      <c r="S4" s="598"/>
      <c r="T4" s="598"/>
      <c r="U4" s="604"/>
      <c r="V4" s="287"/>
    </row>
    <row r="5" spans="1:22">
      <c r="A5" s="124"/>
      <c r="B5" s="606" t="s">
        <v>70</v>
      </c>
      <c r="C5" s="606"/>
      <c r="D5" s="606"/>
      <c r="E5" s="606"/>
      <c r="F5" s="606"/>
      <c r="G5" s="607"/>
      <c r="H5" s="608" t="s">
        <v>71</v>
      </c>
      <c r="I5" s="606"/>
      <c r="J5" s="606"/>
      <c r="K5" s="606"/>
      <c r="L5" s="607"/>
      <c r="M5" s="600"/>
      <c r="N5" s="601"/>
      <c r="O5" s="602"/>
      <c r="P5" s="600"/>
      <c r="Q5" s="601"/>
      <c r="R5" s="601"/>
      <c r="S5" s="601"/>
      <c r="T5" s="601"/>
      <c r="U5" s="605"/>
      <c r="V5" s="125"/>
    </row>
    <row r="6" spans="1:22">
      <c r="A6" s="124"/>
      <c r="B6" s="289" t="s">
        <v>11</v>
      </c>
      <c r="C6" s="126" t="s">
        <v>12</v>
      </c>
      <c r="D6" s="288" t="s">
        <v>13</v>
      </c>
      <c r="E6" s="127" t="s">
        <v>14</v>
      </c>
      <c r="F6" s="576" t="s">
        <v>15</v>
      </c>
      <c r="G6" s="577"/>
      <c r="H6" s="126" t="s">
        <v>12</v>
      </c>
      <c r="I6" s="288" t="s">
        <v>13</v>
      </c>
      <c r="J6" s="127" t="s">
        <v>14</v>
      </c>
      <c r="K6" s="576" t="s">
        <v>15</v>
      </c>
      <c r="L6" s="577"/>
      <c r="M6" s="126" t="s">
        <v>12</v>
      </c>
      <c r="N6" s="288" t="s">
        <v>13</v>
      </c>
      <c r="O6" s="127" t="s">
        <v>16</v>
      </c>
      <c r="P6" s="578" t="s">
        <v>17</v>
      </c>
      <c r="Q6" s="578"/>
      <c r="R6" s="578"/>
      <c r="S6" s="578"/>
      <c r="T6" s="578"/>
      <c r="U6" s="579"/>
      <c r="V6" s="282"/>
    </row>
    <row r="7" spans="1:22" ht="14.25" thickBot="1">
      <c r="A7" s="124"/>
      <c r="B7" s="128">
        <v>20</v>
      </c>
      <c r="C7" s="128">
        <v>4</v>
      </c>
      <c r="D7" s="160"/>
      <c r="E7" s="130"/>
      <c r="F7" s="131"/>
      <c r="G7" s="125"/>
      <c r="H7" s="132"/>
      <c r="J7" s="132"/>
      <c r="K7" s="133"/>
      <c r="M7" s="130">
        <v>4</v>
      </c>
      <c r="N7" s="160"/>
      <c r="O7" s="454"/>
      <c r="P7" s="134"/>
      <c r="Q7" s="580" t="s">
        <v>72</v>
      </c>
      <c r="R7" s="581"/>
      <c r="S7" s="582"/>
      <c r="T7" s="135" t="s">
        <v>73</v>
      </c>
      <c r="U7" s="136"/>
      <c r="V7" s="285"/>
    </row>
    <row r="8" spans="1:22">
      <c r="A8" s="124"/>
      <c r="B8" s="128"/>
      <c r="C8" s="128"/>
      <c r="D8" s="129"/>
      <c r="E8" s="164"/>
      <c r="F8" s="305"/>
      <c r="G8" s="306"/>
      <c r="H8" s="130">
        <v>5</v>
      </c>
      <c r="I8" s="193">
        <v>23</v>
      </c>
      <c r="J8" s="139" t="s">
        <v>68</v>
      </c>
      <c r="K8" s="140" t="s">
        <v>18</v>
      </c>
      <c r="L8" s="141"/>
      <c r="M8" s="130"/>
      <c r="N8" s="129"/>
      <c r="O8" s="318"/>
      <c r="P8" s="286"/>
      <c r="Q8" s="143" t="s">
        <v>90</v>
      </c>
      <c r="R8" s="144"/>
      <c r="S8" s="145"/>
      <c r="T8" s="146"/>
      <c r="U8" s="145"/>
      <c r="V8" s="147"/>
    </row>
    <row r="9" spans="1:22">
      <c r="A9" s="124"/>
      <c r="B9" s="128"/>
      <c r="C9" s="128">
        <v>5</v>
      </c>
      <c r="D9" s="129"/>
      <c r="E9" s="306"/>
      <c r="F9" s="131"/>
      <c r="G9" s="137"/>
      <c r="H9" s="130"/>
      <c r="I9" s="193"/>
      <c r="J9" s="139" t="s">
        <v>19</v>
      </c>
      <c r="K9" s="148"/>
      <c r="L9" s="149"/>
      <c r="M9" s="130"/>
      <c r="N9" s="150"/>
      <c r="O9" s="151"/>
      <c r="P9" s="152"/>
      <c r="Q9" s="153" t="s">
        <v>91</v>
      </c>
      <c r="R9" s="154"/>
      <c r="S9" s="155"/>
      <c r="T9" s="154"/>
      <c r="U9" s="155"/>
      <c r="V9" s="156"/>
    </row>
    <row r="10" spans="1:22">
      <c r="A10" s="124"/>
      <c r="B10" s="128"/>
      <c r="D10" s="157"/>
      <c r="E10" s="158"/>
      <c r="H10" s="159">
        <v>5</v>
      </c>
      <c r="I10" s="193">
        <v>31</v>
      </c>
      <c r="J10" s="139" t="s">
        <v>20</v>
      </c>
      <c r="K10" s="148" t="s">
        <v>21</v>
      </c>
      <c r="L10" s="149"/>
      <c r="M10" s="130"/>
      <c r="N10" s="150"/>
      <c r="O10" s="142"/>
      <c r="P10" s="286"/>
      <c r="Q10" s="153" t="s">
        <v>92</v>
      </c>
      <c r="R10" s="154"/>
      <c r="S10" s="155"/>
      <c r="T10" s="154"/>
      <c r="U10" s="155"/>
      <c r="V10" s="156"/>
    </row>
    <row r="11" spans="1:22">
      <c r="A11" s="124"/>
      <c r="B11" s="128"/>
      <c r="C11" s="128">
        <v>6</v>
      </c>
      <c r="D11" s="160"/>
      <c r="E11" s="161"/>
      <c r="F11" s="583"/>
      <c r="G11" s="584"/>
      <c r="H11" s="130"/>
      <c r="I11" s="162"/>
      <c r="J11" s="158"/>
      <c r="M11" s="130"/>
      <c r="N11" s="157"/>
      <c r="O11" s="163"/>
      <c r="P11" s="125"/>
      <c r="Q11" s="153" t="s">
        <v>93</v>
      </c>
      <c r="R11" s="154"/>
      <c r="S11" s="155"/>
      <c r="T11" s="154"/>
      <c r="U11" s="155"/>
      <c r="V11" s="147"/>
    </row>
    <row r="12" spans="1:22">
      <c r="A12" s="124"/>
      <c r="B12" s="128"/>
      <c r="C12" s="128"/>
      <c r="D12" s="129"/>
      <c r="E12" s="164"/>
      <c r="F12" s="131"/>
      <c r="G12" s="129"/>
      <c r="H12" s="159"/>
      <c r="I12" s="138"/>
      <c r="J12" s="139"/>
      <c r="K12" s="148"/>
      <c r="M12" s="130"/>
      <c r="N12" s="150"/>
      <c r="O12" s="163"/>
      <c r="P12" s="125"/>
      <c r="Q12" s="153" t="s">
        <v>94</v>
      </c>
      <c r="R12" s="154"/>
      <c r="S12" s="155"/>
      <c r="T12" s="306"/>
      <c r="U12" s="165"/>
      <c r="V12" s="156"/>
    </row>
    <row r="13" spans="1:22">
      <c r="A13" s="124"/>
      <c r="B13" s="128"/>
      <c r="C13" s="128">
        <v>7</v>
      </c>
      <c r="D13" s="166"/>
      <c r="E13" s="306"/>
      <c r="G13" s="160"/>
      <c r="H13" s="158">
        <v>7</v>
      </c>
      <c r="I13" s="162">
        <v>26</v>
      </c>
      <c r="J13" s="139" t="s">
        <v>20</v>
      </c>
      <c r="K13" s="148" t="s">
        <v>136</v>
      </c>
      <c r="L13" s="149"/>
      <c r="M13" s="130">
        <v>7</v>
      </c>
      <c r="N13" s="138"/>
      <c r="O13" s="169"/>
      <c r="P13" s="125"/>
      <c r="Q13" s="153" t="s">
        <v>95</v>
      </c>
      <c r="R13" s="154"/>
      <c r="S13" s="155"/>
      <c r="T13" s="306"/>
      <c r="U13" s="155"/>
      <c r="V13" s="156"/>
    </row>
    <row r="14" spans="1:22">
      <c r="A14" s="124"/>
      <c r="B14" s="128"/>
      <c r="C14" s="128"/>
      <c r="D14" s="166"/>
      <c r="E14" s="130"/>
      <c r="F14" s="131"/>
      <c r="G14" s="160"/>
      <c r="H14" s="168">
        <v>8</v>
      </c>
      <c r="I14" s="248">
        <v>1</v>
      </c>
      <c r="J14" s="249" t="s">
        <v>138</v>
      </c>
      <c r="K14" s="215" t="s">
        <v>30</v>
      </c>
      <c r="L14" s="251"/>
      <c r="M14" s="130"/>
      <c r="N14" s="138"/>
      <c r="O14" s="318"/>
      <c r="P14" s="170"/>
      <c r="Q14" s="153" t="s">
        <v>95</v>
      </c>
      <c r="R14" s="154"/>
      <c r="S14" s="155"/>
      <c r="T14" s="306"/>
      <c r="U14" s="290"/>
      <c r="V14" s="156"/>
    </row>
    <row r="15" spans="1:22">
      <c r="A15" s="124"/>
      <c r="B15" s="128"/>
      <c r="C15" s="128">
        <v>8</v>
      </c>
      <c r="D15" s="260">
        <v>22</v>
      </c>
      <c r="E15" s="161" t="s">
        <v>135</v>
      </c>
      <c r="F15" s="131" t="s">
        <v>128</v>
      </c>
      <c r="G15" s="160"/>
      <c r="H15" s="252"/>
      <c r="I15" s="253"/>
      <c r="J15" s="168"/>
      <c r="K15" s="615"/>
      <c r="L15" s="616"/>
      <c r="M15" s="130"/>
      <c r="N15" s="167"/>
      <c r="O15" s="163"/>
      <c r="P15" s="125"/>
      <c r="Q15" s="153" t="s">
        <v>127</v>
      </c>
      <c r="R15" s="154"/>
      <c r="S15" s="155"/>
      <c r="T15" s="306"/>
      <c r="U15" s="290"/>
      <c r="V15" s="156"/>
    </row>
    <row r="16" spans="1:22">
      <c r="A16" s="124"/>
      <c r="B16" s="128"/>
      <c r="C16" s="128"/>
      <c r="D16" s="193"/>
      <c r="E16" s="164" t="s">
        <v>22</v>
      </c>
      <c r="F16" s="583"/>
      <c r="G16" s="584"/>
      <c r="H16" s="168">
        <v>8</v>
      </c>
      <c r="I16" s="248">
        <v>8</v>
      </c>
      <c r="J16" s="249" t="s">
        <v>23</v>
      </c>
      <c r="K16" s="250" t="s">
        <v>137</v>
      </c>
      <c r="L16" s="251"/>
      <c r="M16" s="130">
        <v>9</v>
      </c>
      <c r="N16" s="160">
        <v>5</v>
      </c>
      <c r="O16" s="321" t="s">
        <v>140</v>
      </c>
      <c r="P16" s="125"/>
      <c r="Q16" s="153" t="s">
        <v>96</v>
      </c>
      <c r="R16" s="171"/>
      <c r="S16" s="155"/>
      <c r="T16" s="306"/>
      <c r="U16" s="291"/>
      <c r="V16" s="173"/>
    </row>
    <row r="17" spans="1:22" ht="14.25" thickBot="1">
      <c r="A17" s="124"/>
      <c r="B17" s="128"/>
      <c r="C17" s="128">
        <v>9</v>
      </c>
      <c r="D17" s="138"/>
      <c r="E17" s="164"/>
      <c r="F17" s="131"/>
      <c r="G17" s="160"/>
      <c r="H17" s="168"/>
      <c r="I17" s="254"/>
      <c r="J17" s="168"/>
      <c r="K17" s="250"/>
      <c r="L17" s="251"/>
      <c r="M17" s="130"/>
      <c r="N17" s="160"/>
      <c r="O17" s="163"/>
      <c r="P17" s="131"/>
      <c r="Q17" s="174">
        <v>70</v>
      </c>
      <c r="R17" s="175"/>
      <c r="S17" s="176"/>
      <c r="T17" s="307"/>
      <c r="U17" s="177"/>
      <c r="V17" s="170"/>
    </row>
    <row r="18" spans="1:22" ht="14.25" thickBot="1">
      <c r="A18" s="124"/>
      <c r="B18" s="128"/>
      <c r="D18" s="157"/>
      <c r="E18" s="158"/>
      <c r="F18" s="131"/>
      <c r="G18" s="160"/>
      <c r="H18" s="168">
        <v>9</v>
      </c>
      <c r="I18" s="254">
        <v>30</v>
      </c>
      <c r="J18" s="168" t="s">
        <v>26</v>
      </c>
      <c r="K18" s="148"/>
      <c r="M18" s="130"/>
      <c r="N18" s="160"/>
      <c r="O18" s="142"/>
      <c r="P18" s="131"/>
      <c r="Q18" s="178" t="s">
        <v>24</v>
      </c>
      <c r="R18" s="179" t="s">
        <v>25</v>
      </c>
      <c r="S18" s="180"/>
      <c r="T18" s="179" t="s">
        <v>25</v>
      </c>
      <c r="U18" s="180"/>
      <c r="V18" s="170"/>
    </row>
    <row r="19" spans="1:22">
      <c r="A19" s="181"/>
      <c r="B19" s="128"/>
      <c r="C19" s="128">
        <v>10</v>
      </c>
      <c r="D19" s="203"/>
      <c r="E19" s="161"/>
      <c r="F19" s="131"/>
      <c r="G19" s="160"/>
      <c r="H19" s="168"/>
      <c r="I19" s="254"/>
      <c r="J19" s="168"/>
      <c r="K19" s="148"/>
      <c r="M19" s="130"/>
      <c r="N19" s="160"/>
      <c r="O19" s="142"/>
      <c r="V19" s="170"/>
    </row>
    <row r="20" spans="1:22" ht="14.25" thickBot="1">
      <c r="A20" s="609"/>
      <c r="B20" s="128"/>
      <c r="C20" s="128"/>
      <c r="D20" s="138"/>
      <c r="E20" s="164"/>
      <c r="F20" s="131"/>
      <c r="G20" s="160"/>
      <c r="H20" s="168"/>
      <c r="I20" s="255"/>
      <c r="J20" s="256"/>
      <c r="K20" s="148"/>
      <c r="L20" s="149"/>
      <c r="M20" s="130"/>
      <c r="N20" s="129"/>
      <c r="O20" s="151"/>
      <c r="P20" s="185"/>
      <c r="Q20" s="610" t="s">
        <v>85</v>
      </c>
      <c r="R20" s="611"/>
      <c r="S20" s="612"/>
      <c r="T20" s="135"/>
      <c r="U20" s="136"/>
      <c r="V20" s="170"/>
    </row>
    <row r="21" spans="1:22">
      <c r="A21" s="609"/>
      <c r="B21" s="128"/>
      <c r="C21" s="128"/>
      <c r="D21" s="138"/>
      <c r="E21" s="130"/>
      <c r="F21" s="131"/>
      <c r="G21" s="160"/>
      <c r="H21" s="168">
        <v>10</v>
      </c>
      <c r="I21" s="257"/>
      <c r="J21" s="462" t="s">
        <v>20</v>
      </c>
      <c r="K21" s="464" t="s">
        <v>294</v>
      </c>
      <c r="L21" s="465"/>
      <c r="M21" s="130"/>
      <c r="N21" s="129"/>
      <c r="O21" s="190"/>
      <c r="P21" s="286"/>
      <c r="Q21" s="143" t="s">
        <v>97</v>
      </c>
      <c r="R21" s="146"/>
      <c r="S21" s="186"/>
      <c r="T21" s="146"/>
      <c r="U21" s="186"/>
      <c r="V21" s="170"/>
    </row>
    <row r="22" spans="1:22">
      <c r="A22" s="609"/>
      <c r="B22" s="187"/>
      <c r="C22" s="128">
        <v>11</v>
      </c>
      <c r="D22" s="203"/>
      <c r="E22" s="467" t="s">
        <v>135</v>
      </c>
      <c r="F22" s="463" t="s">
        <v>292</v>
      </c>
      <c r="G22" s="466"/>
      <c r="H22" s="158"/>
      <c r="J22" s="158"/>
      <c r="K22" s="115" t="s">
        <v>295</v>
      </c>
      <c r="L22" s="149"/>
      <c r="M22" s="130"/>
      <c r="N22" s="129"/>
      <c r="O22" s="195"/>
      <c r="P22" s="152"/>
      <c r="Q22" s="153" t="s">
        <v>98</v>
      </c>
      <c r="R22" s="154"/>
      <c r="S22" s="189"/>
      <c r="T22" s="154"/>
      <c r="U22" s="189"/>
      <c r="V22" s="170"/>
    </row>
    <row r="23" spans="1:22">
      <c r="A23" s="609"/>
      <c r="B23" s="187"/>
      <c r="C23" s="128"/>
      <c r="D23" s="138"/>
      <c r="E23" s="469" t="s">
        <v>22</v>
      </c>
      <c r="F23" s="588" t="s">
        <v>296</v>
      </c>
      <c r="G23" s="617"/>
      <c r="H23" s="130"/>
      <c r="I23" s="166"/>
      <c r="J23" s="130"/>
      <c r="K23" s="148"/>
      <c r="L23" s="149"/>
      <c r="M23" s="130"/>
      <c r="N23" s="160"/>
      <c r="O23" s="190"/>
      <c r="P23" s="286"/>
      <c r="Q23" s="153" t="s">
        <v>99</v>
      </c>
      <c r="R23" s="154"/>
      <c r="S23" s="155"/>
      <c r="T23" s="154"/>
      <c r="U23" s="155"/>
      <c r="V23" s="170"/>
    </row>
    <row r="24" spans="1:22">
      <c r="A24" s="191"/>
      <c r="B24" s="187"/>
      <c r="C24" s="128"/>
      <c r="D24" s="138"/>
      <c r="E24" s="164"/>
      <c r="F24" s="131"/>
      <c r="G24" s="160"/>
      <c r="H24" s="158"/>
      <c r="J24" s="158"/>
      <c r="L24" s="149"/>
      <c r="M24" s="130"/>
      <c r="N24" s="160"/>
      <c r="O24" s="163"/>
      <c r="P24" s="125"/>
      <c r="Q24" s="153" t="s">
        <v>100</v>
      </c>
      <c r="R24" s="258"/>
      <c r="S24" s="259"/>
      <c r="T24" s="154"/>
      <c r="U24" s="189"/>
      <c r="V24" s="170"/>
    </row>
    <row r="25" spans="1:22">
      <c r="A25" s="191"/>
      <c r="B25" s="187"/>
      <c r="C25" s="128"/>
      <c r="D25" s="138"/>
      <c r="E25" s="130"/>
      <c r="F25" s="131"/>
      <c r="G25" s="160"/>
      <c r="H25" s="168">
        <v>12</v>
      </c>
      <c r="I25" s="257"/>
      <c r="J25" s="168"/>
      <c r="K25" s="148"/>
      <c r="L25" s="149"/>
      <c r="M25" s="130"/>
      <c r="N25" s="193"/>
      <c r="O25" s="190"/>
      <c r="P25" s="125"/>
      <c r="Q25" s="153" t="s">
        <v>101</v>
      </c>
      <c r="R25" s="154"/>
      <c r="S25" s="155"/>
      <c r="T25" s="154"/>
      <c r="U25" s="189"/>
      <c r="V25" s="170"/>
    </row>
    <row r="26" spans="1:22">
      <c r="B26" s="187"/>
      <c r="D26" s="157"/>
      <c r="E26" s="158"/>
      <c r="F26" s="192"/>
      <c r="G26" s="160"/>
      <c r="H26" s="130"/>
      <c r="I26" s="129"/>
      <c r="J26" s="130"/>
      <c r="K26" s="148"/>
      <c r="L26" s="149"/>
      <c r="M26" s="130"/>
      <c r="N26" s="193"/>
      <c r="O26" s="190"/>
      <c r="P26" s="125"/>
      <c r="Q26" s="153" t="s">
        <v>102</v>
      </c>
      <c r="R26" s="258"/>
      <c r="S26" s="155"/>
      <c r="T26" s="154"/>
      <c r="U26" s="189"/>
      <c r="V26" s="170"/>
    </row>
    <row r="27" spans="1:22">
      <c r="B27" s="187">
        <v>21</v>
      </c>
      <c r="C27" s="128">
        <v>1</v>
      </c>
      <c r="D27" s="193">
        <v>11</v>
      </c>
      <c r="E27" s="161" t="s">
        <v>135</v>
      </c>
      <c r="F27" s="471" t="s">
        <v>293</v>
      </c>
      <c r="G27" s="160"/>
      <c r="H27" s="130">
        <v>12</v>
      </c>
      <c r="I27" s="260">
        <v>31</v>
      </c>
      <c r="J27" s="130" t="s">
        <v>103</v>
      </c>
      <c r="K27" s="148"/>
      <c r="L27" s="149"/>
      <c r="M27" s="130"/>
      <c r="N27" s="160"/>
      <c r="O27" s="163"/>
      <c r="P27" s="125"/>
      <c r="Q27" s="153" t="s">
        <v>104</v>
      </c>
      <c r="R27" s="154"/>
      <c r="S27" s="155"/>
      <c r="T27" s="154"/>
      <c r="U27" s="189"/>
      <c r="V27" s="170"/>
    </row>
    <row r="28" spans="1:22">
      <c r="B28" s="187"/>
      <c r="C28" s="128"/>
      <c r="D28" s="138"/>
      <c r="E28" s="194" t="s">
        <v>28</v>
      </c>
      <c r="F28" s="131"/>
      <c r="G28" s="160"/>
      <c r="H28" s="130">
        <v>1</v>
      </c>
      <c r="I28" s="260"/>
      <c r="J28" s="161"/>
      <c r="K28" s="148"/>
      <c r="L28" s="149"/>
      <c r="M28" s="130"/>
      <c r="N28" s="138"/>
      <c r="O28" s="195"/>
      <c r="P28" s="196"/>
      <c r="Q28" s="153">
        <v>70</v>
      </c>
      <c r="R28" s="154"/>
      <c r="S28" s="155"/>
      <c r="T28" s="154"/>
      <c r="U28" s="172"/>
      <c r="V28" s="125"/>
    </row>
    <row r="29" spans="1:22" ht="14.25" thickBot="1">
      <c r="B29" s="187"/>
      <c r="C29" s="128"/>
      <c r="D29" s="138"/>
      <c r="E29" s="164" t="s">
        <v>69</v>
      </c>
      <c r="F29" s="131"/>
      <c r="G29" s="160"/>
      <c r="H29" s="130"/>
      <c r="I29" s="166"/>
      <c r="J29" s="130"/>
      <c r="K29" s="198"/>
      <c r="L29" s="199"/>
      <c r="M29" s="130"/>
      <c r="N29" s="160"/>
      <c r="O29" s="163"/>
      <c r="P29" s="196"/>
      <c r="Q29" s="153"/>
      <c r="R29" s="197"/>
      <c r="S29" s="172"/>
      <c r="T29" s="154"/>
      <c r="U29" s="172"/>
      <c r="V29" s="170"/>
    </row>
    <row r="30" spans="1:22" ht="14.25" thickBot="1">
      <c r="B30" s="187"/>
      <c r="C30" s="261">
        <v>2</v>
      </c>
      <c r="D30" s="248"/>
      <c r="E30" s="161" t="s">
        <v>135</v>
      </c>
      <c r="F30" s="322" t="s">
        <v>144</v>
      </c>
      <c r="G30" s="160"/>
      <c r="H30" s="130">
        <v>2</v>
      </c>
      <c r="I30" s="283"/>
      <c r="J30" s="130" t="s">
        <v>20</v>
      </c>
      <c r="K30" s="148" t="s">
        <v>106</v>
      </c>
      <c r="L30" s="149"/>
      <c r="M30" s="461">
        <v>2</v>
      </c>
      <c r="N30" s="466">
        <v>7</v>
      </c>
      <c r="O30" s="320" t="s">
        <v>141</v>
      </c>
      <c r="P30" s="131"/>
      <c r="Q30" s="200" t="s">
        <v>24</v>
      </c>
      <c r="R30" s="201" t="s">
        <v>25</v>
      </c>
      <c r="S30" s="180"/>
      <c r="T30" s="202"/>
      <c r="U30" s="180"/>
      <c r="V30" s="170"/>
    </row>
    <row r="31" spans="1:22">
      <c r="B31" s="187"/>
      <c r="C31" s="128"/>
      <c r="D31" s="203"/>
      <c r="E31" s="164" t="s">
        <v>22</v>
      </c>
      <c r="F31" s="131" t="s">
        <v>143</v>
      </c>
      <c r="G31" s="160"/>
      <c r="H31" s="130"/>
      <c r="I31" s="166"/>
      <c r="J31" s="130"/>
      <c r="K31" s="148"/>
      <c r="L31" s="149"/>
      <c r="M31" s="462"/>
      <c r="N31" s="466"/>
      <c r="O31" s="468"/>
      <c r="P31" s="148"/>
      <c r="Q31" s="204"/>
      <c r="U31" s="189"/>
      <c r="V31" s="125"/>
    </row>
    <row r="32" spans="1:22">
      <c r="B32" s="187"/>
      <c r="C32" s="128"/>
      <c r="D32" s="203"/>
      <c r="E32" s="164"/>
      <c r="F32" s="131"/>
      <c r="G32" s="160" t="s">
        <v>29</v>
      </c>
      <c r="H32" s="130"/>
      <c r="I32" s="166"/>
      <c r="J32" s="130"/>
      <c r="K32" s="148"/>
      <c r="L32" s="149"/>
      <c r="M32" s="462"/>
      <c r="N32" s="466">
        <v>14</v>
      </c>
      <c r="O32" s="468" t="s">
        <v>27</v>
      </c>
      <c r="P32" s="205"/>
      <c r="Q32" s="204" t="s">
        <v>75</v>
      </c>
      <c r="R32" s="206"/>
      <c r="S32" s="207"/>
      <c r="U32" s="208"/>
      <c r="V32" s="125"/>
    </row>
    <row r="33" spans="1:23">
      <c r="B33" s="187"/>
      <c r="D33" s="150"/>
      <c r="E33" s="159"/>
      <c r="F33" s="209"/>
      <c r="G33" s="209"/>
      <c r="H33" s="130">
        <v>2</v>
      </c>
      <c r="I33" s="160">
        <v>28</v>
      </c>
      <c r="J33" s="130" t="s">
        <v>76</v>
      </c>
      <c r="K33" s="148"/>
      <c r="L33" s="148"/>
      <c r="M33" s="210"/>
      <c r="N33" s="211"/>
      <c r="O33" s="190"/>
      <c r="P33" s="196"/>
      <c r="Q33" s="204"/>
      <c r="R33" s="258"/>
      <c r="S33" s="262" t="s">
        <v>86</v>
      </c>
      <c r="T33" s="263"/>
      <c r="U33" s="208"/>
      <c r="V33" s="170"/>
    </row>
    <row r="34" spans="1:23">
      <c r="B34" s="187"/>
      <c r="C34" s="261">
        <v>3</v>
      </c>
      <c r="D34" s="264"/>
      <c r="E34" s="161" t="s">
        <v>135</v>
      </c>
      <c r="F34" s="131" t="s">
        <v>74</v>
      </c>
      <c r="G34" s="160"/>
      <c r="H34" s="130">
        <v>3</v>
      </c>
      <c r="I34" s="283"/>
      <c r="J34" s="130" t="s">
        <v>20</v>
      </c>
      <c r="K34" s="148" t="s">
        <v>142</v>
      </c>
      <c r="L34" s="148"/>
      <c r="M34" s="130"/>
      <c r="N34" s="283"/>
      <c r="O34" s="190"/>
      <c r="P34" s="196"/>
      <c r="Q34" s="205"/>
      <c r="R34" s="258"/>
      <c r="S34" s="262"/>
      <c r="T34" s="265"/>
      <c r="U34" s="212"/>
      <c r="V34" s="170"/>
    </row>
    <row r="35" spans="1:23">
      <c r="B35" s="187"/>
      <c r="C35" s="213"/>
      <c r="D35" s="182"/>
      <c r="E35" s="164" t="s">
        <v>22</v>
      </c>
      <c r="F35" s="131" t="s">
        <v>107</v>
      </c>
      <c r="G35" s="160"/>
      <c r="H35" s="130">
        <v>3</v>
      </c>
      <c r="I35" s="160"/>
      <c r="J35" s="139" t="s">
        <v>23</v>
      </c>
      <c r="K35" s="148" t="s">
        <v>105</v>
      </c>
      <c r="L35" s="141"/>
      <c r="M35" s="130"/>
      <c r="N35" s="160"/>
      <c r="O35" s="142"/>
      <c r="P35" s="196"/>
      <c r="Q35" s="205"/>
      <c r="R35" s="258"/>
      <c r="S35" s="262"/>
      <c r="T35" s="263"/>
      <c r="U35" s="208"/>
      <c r="V35" s="170"/>
    </row>
    <row r="36" spans="1:23">
      <c r="B36" s="187"/>
      <c r="C36" s="128"/>
      <c r="D36" s="182"/>
      <c r="E36" s="128"/>
      <c r="F36" s="131"/>
      <c r="G36" s="160"/>
      <c r="H36" s="168">
        <v>3</v>
      </c>
      <c r="I36" s="253"/>
      <c r="J36" s="266" t="s">
        <v>77</v>
      </c>
      <c r="K36" s="148" t="s">
        <v>31</v>
      </c>
      <c r="L36" s="209"/>
      <c r="M36" s="130"/>
      <c r="N36" s="141"/>
      <c r="O36" s="142"/>
      <c r="P36" s="196"/>
      <c r="Q36" s="204" t="s">
        <v>78</v>
      </c>
      <c r="R36" s="267"/>
      <c r="S36" s="268"/>
      <c r="T36" s="265"/>
      <c r="U36" s="212"/>
      <c r="V36" s="170"/>
    </row>
    <row r="37" spans="1:23">
      <c r="B37" s="187"/>
      <c r="C37" s="213"/>
      <c r="D37" s="129"/>
      <c r="E37" s="158"/>
      <c r="G37" s="160"/>
      <c r="H37" s="168"/>
      <c r="I37" s="253"/>
      <c r="J37" s="269" t="s">
        <v>79</v>
      </c>
      <c r="K37" s="148"/>
      <c r="L37" s="209"/>
      <c r="M37" s="130"/>
      <c r="N37" s="129"/>
      <c r="O37" s="319"/>
      <c r="P37" s="196"/>
      <c r="Q37" s="148"/>
      <c r="R37" s="258"/>
      <c r="S37" s="262" t="s">
        <v>86</v>
      </c>
      <c r="T37" s="263"/>
      <c r="U37" s="208"/>
      <c r="V37" s="613"/>
    </row>
    <row r="38" spans="1:23">
      <c r="B38" s="187"/>
      <c r="C38" s="213"/>
      <c r="D38" s="129"/>
      <c r="E38" s="158"/>
      <c r="G38" s="188"/>
      <c r="H38" s="168">
        <v>3</v>
      </c>
      <c r="I38" s="270"/>
      <c r="J38" s="271" t="s">
        <v>80</v>
      </c>
      <c r="K38" s="215" t="s">
        <v>30</v>
      </c>
      <c r="L38" s="216"/>
      <c r="M38" s="473"/>
      <c r="N38" s="472"/>
      <c r="O38" s="443"/>
      <c r="P38" s="148"/>
      <c r="Q38" s="204"/>
      <c r="S38" s="214"/>
      <c r="T38" s="217"/>
      <c r="U38" s="208"/>
      <c r="V38" s="614"/>
    </row>
    <row r="39" spans="1:23">
      <c r="B39" s="187"/>
      <c r="C39" s="213"/>
      <c r="D39" s="129"/>
      <c r="E39" s="158"/>
      <c r="G39" s="188"/>
      <c r="H39" s="218"/>
      <c r="I39" s="219"/>
      <c r="J39" s="164" t="s">
        <v>79</v>
      </c>
      <c r="K39" s="220"/>
      <c r="L39" s="221"/>
      <c r="M39" s="470"/>
      <c r="N39" s="472"/>
      <c r="O39" s="453"/>
      <c r="P39" s="222"/>
      <c r="Q39" s="223"/>
      <c r="R39" s="285"/>
      <c r="S39" s="224"/>
      <c r="T39" s="282"/>
      <c r="U39" s="208"/>
      <c r="V39" s="614"/>
      <c r="W39" s="192"/>
    </row>
    <row r="40" spans="1:23" ht="14.25" thickBot="1">
      <c r="A40" s="192"/>
      <c r="B40" s="225"/>
      <c r="C40" s="226"/>
      <c r="D40" s="227"/>
      <c r="E40" s="228"/>
      <c r="F40" s="229"/>
      <c r="G40" s="230"/>
      <c r="H40" s="231"/>
      <c r="I40" s="232"/>
      <c r="J40" s="233"/>
      <c r="K40" s="234"/>
      <c r="L40" s="235"/>
      <c r="M40" s="236"/>
      <c r="N40" s="237"/>
      <c r="O40" s="238"/>
      <c r="P40" s="234"/>
      <c r="Q40" s="234"/>
      <c r="R40" s="239"/>
      <c r="S40" s="240"/>
      <c r="T40" s="240"/>
      <c r="U40" s="241"/>
      <c r="V40" s="125"/>
    </row>
    <row r="41" spans="1:23">
      <c r="A41" s="192"/>
      <c r="B41" s="125"/>
      <c r="C41" s="125"/>
      <c r="D41" s="125"/>
      <c r="E41" s="125"/>
      <c r="F41" s="125"/>
      <c r="G41" s="125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242"/>
      <c r="S41" s="217"/>
      <c r="T41" s="217"/>
      <c r="U41" s="282"/>
      <c r="V41" s="125"/>
    </row>
    <row r="42" spans="1:23">
      <c r="I42" s="243"/>
      <c r="Q42" s="192"/>
      <c r="R42" s="244"/>
      <c r="S42" s="224"/>
      <c r="T42" s="224"/>
      <c r="U42" s="224"/>
      <c r="V42" s="192"/>
      <c r="W42" s="192"/>
    </row>
    <row r="43" spans="1:23">
      <c r="I43" s="192"/>
      <c r="Q43" s="192"/>
      <c r="R43" s="244"/>
      <c r="S43" s="224"/>
      <c r="T43" s="282"/>
      <c r="U43" s="224"/>
      <c r="V43" s="192"/>
      <c r="W43" s="192"/>
    </row>
    <row r="44" spans="1:23">
      <c r="Q44" s="192"/>
      <c r="R44" s="244"/>
      <c r="S44" s="224"/>
      <c r="T44" s="224"/>
      <c r="U44" s="224"/>
      <c r="V44" s="192"/>
      <c r="W44" s="192"/>
    </row>
    <row r="45" spans="1:23">
      <c r="Q45" s="192"/>
      <c r="R45" s="244"/>
      <c r="S45" s="224"/>
      <c r="T45" s="224"/>
      <c r="U45" s="224"/>
      <c r="V45" s="192"/>
      <c r="W45" s="192"/>
    </row>
    <row r="46" spans="1:23">
      <c r="Q46" s="192"/>
      <c r="R46" s="244"/>
      <c r="S46" s="224"/>
      <c r="T46" s="224"/>
      <c r="U46" s="224"/>
      <c r="V46" s="192"/>
      <c r="W46" s="192"/>
    </row>
    <row r="47" spans="1:23">
      <c r="Q47" s="192"/>
      <c r="R47" s="244"/>
      <c r="S47" s="224"/>
      <c r="T47" s="224"/>
      <c r="U47" s="224"/>
      <c r="V47" s="192"/>
      <c r="W47" s="192"/>
    </row>
    <row r="48" spans="1:23">
      <c r="Q48" s="192"/>
      <c r="R48" s="244"/>
      <c r="S48" s="224"/>
      <c r="T48" s="224"/>
      <c r="U48" s="224"/>
      <c r="V48" s="192"/>
      <c r="W48" s="192"/>
    </row>
    <row r="49" spans="22:22">
      <c r="V49" s="192"/>
    </row>
    <row r="50" spans="22:22">
      <c r="V50" s="192"/>
    </row>
    <row r="51" spans="22:22">
      <c r="V51" s="192"/>
    </row>
    <row r="52" spans="22:22">
      <c r="V52" s="192"/>
    </row>
    <row r="53" spans="22:22">
      <c r="V53" s="192"/>
    </row>
    <row r="54" spans="22:22">
      <c r="V54" s="192"/>
    </row>
    <row r="55" spans="22:22">
      <c r="V55" s="192"/>
    </row>
  </sheetData>
  <mergeCells count="21">
    <mergeCell ref="F16:G16"/>
    <mergeCell ref="A20:A23"/>
    <mergeCell ref="Q20:S20"/>
    <mergeCell ref="V37:V39"/>
    <mergeCell ref="K15:L15"/>
    <mergeCell ref="F23:G23"/>
    <mergeCell ref="B1:J1"/>
    <mergeCell ref="Q1:S1"/>
    <mergeCell ref="C2:G2"/>
    <mergeCell ref="L2:U2"/>
    <mergeCell ref="B3:G4"/>
    <mergeCell ref="H3:L4"/>
    <mergeCell ref="M3:O5"/>
    <mergeCell ref="P3:U5"/>
    <mergeCell ref="B5:G5"/>
    <mergeCell ref="H5:L5"/>
    <mergeCell ref="F6:G6"/>
    <mergeCell ref="K6:L6"/>
    <mergeCell ref="P6:U6"/>
    <mergeCell ref="Q7:S7"/>
    <mergeCell ref="F11:G11"/>
  </mergeCells>
  <phoneticPr fontId="31"/>
  <pageMargins left="0.19685039370078741" right="0" top="0.39370078740157483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workbookViewId="0">
      <selection activeCell="Q1" sqref="Q1"/>
    </sheetView>
  </sheetViews>
  <sheetFormatPr defaultColWidth="9" defaultRowHeight="13.5"/>
  <cols>
    <col min="1" max="1" width="4.5" style="381" customWidth="1"/>
    <col min="2" max="2" width="1.5" style="381" customWidth="1"/>
    <col min="3" max="5" width="2.5" style="381" customWidth="1"/>
    <col min="6" max="6" width="8.75" style="381" customWidth="1"/>
    <col min="7" max="7" width="11.5" style="381" customWidth="1"/>
    <col min="8" max="8" width="1.25" style="381" customWidth="1"/>
    <col min="9" max="9" width="11.375" style="381" bestFit="1" customWidth="1"/>
    <col min="10" max="10" width="1.25" style="381" customWidth="1"/>
    <col min="11" max="11" width="12.5" style="381" customWidth="1"/>
    <col min="12" max="12" width="1.25" style="381" customWidth="1"/>
    <col min="13" max="13" width="9" style="381"/>
    <col min="14" max="14" width="9.625" style="381" customWidth="1"/>
    <col min="15" max="15" width="29.375" style="381" customWidth="1"/>
    <col min="16" max="16" width="0.875" style="381" customWidth="1"/>
    <col min="17" max="17" width="9" style="381"/>
    <col min="18" max="18" width="11" style="381" bestFit="1" customWidth="1"/>
    <col min="19" max="16384" width="9" style="381"/>
  </cols>
  <sheetData>
    <row r="1" spans="1:15">
      <c r="A1" s="9"/>
      <c r="B1" s="9"/>
      <c r="C1" s="9"/>
      <c r="D1" s="9"/>
      <c r="E1" s="9"/>
      <c r="F1" s="9"/>
      <c r="G1" s="650" t="s">
        <v>264</v>
      </c>
      <c r="H1" s="650"/>
      <c r="I1" s="650"/>
      <c r="J1" s="650"/>
      <c r="K1" s="650"/>
      <c r="L1" s="650"/>
      <c r="M1" s="650"/>
      <c r="N1" s="650"/>
      <c r="O1" s="380" t="s">
        <v>320</v>
      </c>
    </row>
    <row r="2" spans="1:15" ht="18.75">
      <c r="A2" s="9"/>
      <c r="B2" s="9"/>
      <c r="C2" s="9"/>
      <c r="D2" s="9"/>
      <c r="E2" s="9"/>
      <c r="F2" s="9"/>
      <c r="G2" s="651" t="s">
        <v>177</v>
      </c>
      <c r="H2" s="651"/>
      <c r="I2" s="651"/>
      <c r="J2" s="651"/>
      <c r="K2" s="651"/>
      <c r="L2" s="651"/>
      <c r="M2" s="651"/>
      <c r="N2" s="651"/>
      <c r="O2" s="9"/>
    </row>
    <row r="3" spans="1:15" ht="18.75">
      <c r="A3" s="9"/>
      <c r="B3" s="9"/>
      <c r="C3" s="9"/>
      <c r="D3" s="9"/>
      <c r="E3" s="9"/>
      <c r="F3" s="9"/>
      <c r="G3" s="382"/>
      <c r="H3" s="380"/>
      <c r="I3" s="383" t="s">
        <v>178</v>
      </c>
      <c r="J3" s="380"/>
      <c r="K3" s="652" t="s">
        <v>179</v>
      </c>
      <c r="L3" s="652"/>
      <c r="M3" s="652"/>
      <c r="N3" s="382"/>
      <c r="O3" s="9"/>
    </row>
    <row r="4" spans="1:15" ht="17.25">
      <c r="A4" s="16"/>
      <c r="B4" s="16"/>
      <c r="C4" s="16"/>
      <c r="D4" s="16"/>
      <c r="E4" s="16"/>
      <c r="F4" s="16"/>
      <c r="G4" s="384"/>
      <c r="H4" s="16"/>
      <c r="I4" s="383" t="s">
        <v>180</v>
      </c>
      <c r="J4" s="16"/>
      <c r="K4" s="653">
        <v>43921</v>
      </c>
      <c r="L4" s="653"/>
      <c r="M4" s="653"/>
      <c r="N4" s="16"/>
      <c r="O4" s="383" t="s">
        <v>181</v>
      </c>
    </row>
    <row r="5" spans="1:15" ht="15" customHeight="1">
      <c r="A5" s="385" t="s">
        <v>182</v>
      </c>
      <c r="B5" s="109" t="s">
        <v>109</v>
      </c>
      <c r="C5" s="654" t="s">
        <v>33</v>
      </c>
      <c r="D5" s="654"/>
      <c r="E5" s="654"/>
      <c r="F5" s="655"/>
      <c r="G5" s="656" t="s">
        <v>87</v>
      </c>
      <c r="H5" s="657"/>
      <c r="I5" s="658" t="s">
        <v>159</v>
      </c>
      <c r="J5" s="657"/>
      <c r="K5" s="659" t="s">
        <v>183</v>
      </c>
      <c r="L5" s="660"/>
      <c r="M5" s="661" t="s">
        <v>184</v>
      </c>
      <c r="N5" s="654"/>
      <c r="O5" s="655"/>
    </row>
    <row r="6" spans="1:15" ht="15" customHeight="1">
      <c r="A6" s="386"/>
      <c r="B6" s="387" t="s">
        <v>35</v>
      </c>
      <c r="C6" s="9"/>
      <c r="D6" s="9"/>
      <c r="E6" s="9"/>
      <c r="F6" s="388"/>
      <c r="G6" s="389">
        <f>G7+G8+G9+G10+G15+G18+G19+G20+G21</f>
        <v>11441657</v>
      </c>
      <c r="H6" s="390"/>
      <c r="I6" s="391">
        <f>I7+I8+I9+I10+I15+I18+I19+I20+I21</f>
        <v>11468072</v>
      </c>
      <c r="J6" s="392"/>
      <c r="K6" s="393">
        <f t="shared" ref="K6:K21" si="0">I6-G6</f>
        <v>26415</v>
      </c>
      <c r="L6" s="380"/>
      <c r="M6" s="109"/>
      <c r="N6" s="108"/>
      <c r="O6" s="394"/>
    </row>
    <row r="7" spans="1:15" ht="15" customHeight="1">
      <c r="A7" s="386"/>
      <c r="B7" s="109"/>
      <c r="C7" s="108" t="s">
        <v>83</v>
      </c>
      <c r="D7" s="108"/>
      <c r="E7" s="108"/>
      <c r="F7" s="108"/>
      <c r="G7" s="389">
        <v>0</v>
      </c>
      <c r="H7" s="390"/>
      <c r="I7" s="294">
        <v>0</v>
      </c>
      <c r="J7" s="395"/>
      <c r="K7" s="396">
        <f t="shared" si="0"/>
        <v>0</v>
      </c>
      <c r="L7" s="397"/>
      <c r="M7" s="387"/>
      <c r="N7" s="9"/>
      <c r="O7" s="394"/>
    </row>
    <row r="8" spans="1:15" ht="15" customHeight="1">
      <c r="A8" s="386"/>
      <c r="B8" s="109"/>
      <c r="C8" s="108" t="s">
        <v>36</v>
      </c>
      <c r="D8" s="108"/>
      <c r="E8" s="108"/>
      <c r="F8" s="108"/>
      <c r="G8" s="398">
        <v>139157</v>
      </c>
      <c r="H8" s="399"/>
      <c r="I8" s="398">
        <v>139157</v>
      </c>
      <c r="J8" s="395"/>
      <c r="K8" s="393">
        <f t="shared" si="0"/>
        <v>0</v>
      </c>
      <c r="L8" s="397"/>
      <c r="M8" s="109"/>
      <c r="N8" s="108"/>
      <c r="O8" s="245"/>
    </row>
    <row r="9" spans="1:15" ht="15" customHeight="1">
      <c r="A9" s="386">
        <v>1</v>
      </c>
      <c r="B9" s="387"/>
      <c r="C9" s="9" t="s">
        <v>37</v>
      </c>
      <c r="D9" s="9"/>
      <c r="E9" s="9"/>
      <c r="F9" s="296"/>
      <c r="G9" s="389">
        <v>30000</v>
      </c>
      <c r="H9" s="400"/>
      <c r="I9" s="391">
        <v>30000</v>
      </c>
      <c r="J9" s="401"/>
      <c r="K9" s="393">
        <f t="shared" si="0"/>
        <v>0</v>
      </c>
      <c r="L9" s="380"/>
      <c r="M9" s="387" t="s">
        <v>185</v>
      </c>
      <c r="N9" s="9"/>
      <c r="O9" s="402"/>
    </row>
    <row r="10" spans="1:15" ht="15" customHeight="1">
      <c r="A10" s="386">
        <v>2</v>
      </c>
      <c r="B10" s="403"/>
      <c r="C10" s="388" t="s">
        <v>38</v>
      </c>
      <c r="D10" s="108"/>
      <c r="E10" s="108"/>
      <c r="F10" s="245"/>
      <c r="G10" s="404">
        <f>SUM(G11:G14)</f>
        <v>2841500</v>
      </c>
      <c r="H10" s="399"/>
      <c r="I10" s="294">
        <f>I11+I12+I13+I14</f>
        <v>2841500</v>
      </c>
      <c r="J10" s="395"/>
      <c r="K10" s="396">
        <f t="shared" si="0"/>
        <v>0</v>
      </c>
      <c r="L10" s="397"/>
      <c r="M10" s="109"/>
      <c r="N10" s="108"/>
      <c r="O10" s="245"/>
    </row>
    <row r="11" spans="1:15" ht="15" customHeight="1">
      <c r="A11" s="405" t="s">
        <v>186</v>
      </c>
      <c r="B11" s="387"/>
      <c r="C11" s="402"/>
      <c r="D11" s="9" t="s">
        <v>161</v>
      </c>
      <c r="E11" s="9"/>
      <c r="F11" s="402"/>
      <c r="G11" s="640">
        <v>1212000</v>
      </c>
      <c r="H11" s="624"/>
      <c r="I11" s="623">
        <v>1212000</v>
      </c>
      <c r="J11" s="649"/>
      <c r="K11" s="625">
        <f t="shared" si="0"/>
        <v>0</v>
      </c>
      <c r="L11" s="626"/>
      <c r="M11" s="618" t="s">
        <v>187</v>
      </c>
      <c r="N11" s="619"/>
      <c r="O11" s="620"/>
    </row>
    <row r="12" spans="1:15" ht="15" customHeight="1">
      <c r="A12" s="406" t="s">
        <v>188</v>
      </c>
      <c r="B12" s="387"/>
      <c r="C12" s="402"/>
      <c r="D12" s="108" t="s">
        <v>39</v>
      </c>
      <c r="E12" s="108"/>
      <c r="F12" s="245"/>
      <c r="G12" s="640">
        <v>1226500</v>
      </c>
      <c r="H12" s="624"/>
      <c r="I12" s="623">
        <v>1226500</v>
      </c>
      <c r="J12" s="649"/>
      <c r="K12" s="625">
        <f t="shared" si="0"/>
        <v>0</v>
      </c>
      <c r="L12" s="626"/>
      <c r="M12" s="618" t="s">
        <v>189</v>
      </c>
      <c r="N12" s="619"/>
      <c r="O12" s="620"/>
    </row>
    <row r="13" spans="1:15" ht="15" customHeight="1">
      <c r="A13" s="406" t="s">
        <v>190</v>
      </c>
      <c r="B13" s="387"/>
      <c r="C13" s="402"/>
      <c r="D13" s="407" t="s">
        <v>40</v>
      </c>
      <c r="E13" s="109"/>
      <c r="F13" s="245"/>
      <c r="G13" s="640">
        <v>100000</v>
      </c>
      <c r="H13" s="624"/>
      <c r="I13" s="623">
        <v>100000</v>
      </c>
      <c r="J13" s="649"/>
      <c r="K13" s="625">
        <f t="shared" si="0"/>
        <v>0</v>
      </c>
      <c r="L13" s="626"/>
      <c r="M13" s="618" t="s">
        <v>191</v>
      </c>
      <c r="N13" s="619"/>
      <c r="O13" s="620"/>
    </row>
    <row r="14" spans="1:15" ht="15" customHeight="1">
      <c r="A14" s="408" t="s">
        <v>192</v>
      </c>
      <c r="B14" s="387"/>
      <c r="C14" s="402"/>
      <c r="D14" s="109" t="s">
        <v>41</v>
      </c>
      <c r="E14" s="108"/>
      <c r="F14" s="245"/>
      <c r="G14" s="640">
        <v>303000</v>
      </c>
      <c r="H14" s="624"/>
      <c r="I14" s="623">
        <v>303000</v>
      </c>
      <c r="J14" s="649"/>
      <c r="K14" s="625">
        <f t="shared" si="0"/>
        <v>0</v>
      </c>
      <c r="L14" s="626"/>
      <c r="M14" s="618" t="s">
        <v>193</v>
      </c>
      <c r="N14" s="619"/>
      <c r="O14" s="620"/>
    </row>
    <row r="15" spans="1:15" ht="15" customHeight="1">
      <c r="A15" s="409" t="s">
        <v>194</v>
      </c>
      <c r="B15" s="403"/>
      <c r="C15" s="388" t="s">
        <v>42</v>
      </c>
      <c r="D15" s="9"/>
      <c r="E15" s="9"/>
      <c r="F15" s="402"/>
      <c r="G15" s="410">
        <f>G16+G17</f>
        <v>7085000</v>
      </c>
      <c r="H15" s="399"/>
      <c r="I15" s="411">
        <f>I16+I17</f>
        <v>7118000</v>
      </c>
      <c r="J15" s="412"/>
      <c r="K15" s="396">
        <f t="shared" si="0"/>
        <v>33000</v>
      </c>
      <c r="L15" s="380"/>
      <c r="M15" s="635"/>
      <c r="N15" s="621"/>
      <c r="O15" s="636"/>
    </row>
    <row r="16" spans="1:15" ht="15" customHeight="1">
      <c r="A16" s="413" t="s">
        <v>195</v>
      </c>
      <c r="B16" s="387"/>
      <c r="C16" s="402"/>
      <c r="D16" s="108" t="s">
        <v>43</v>
      </c>
      <c r="E16" s="108"/>
      <c r="F16" s="245"/>
      <c r="G16" s="640">
        <v>5820000</v>
      </c>
      <c r="H16" s="640"/>
      <c r="I16" s="641">
        <v>5820000</v>
      </c>
      <c r="J16" s="642"/>
      <c r="K16" s="625">
        <f t="shared" si="0"/>
        <v>0</v>
      </c>
      <c r="L16" s="626"/>
      <c r="M16" s="637" t="s">
        <v>196</v>
      </c>
      <c r="N16" s="638"/>
      <c r="O16" s="639"/>
    </row>
    <row r="17" spans="1:15" ht="15" customHeight="1">
      <c r="A17" s="414" t="s">
        <v>197</v>
      </c>
      <c r="B17" s="301"/>
      <c r="C17" s="415"/>
      <c r="D17" s="9" t="s">
        <v>44</v>
      </c>
      <c r="E17" s="9"/>
      <c r="F17" s="296"/>
      <c r="G17" s="623">
        <v>1265000</v>
      </c>
      <c r="H17" s="643"/>
      <c r="I17" s="644">
        <v>1298000</v>
      </c>
      <c r="J17" s="645"/>
      <c r="K17" s="625">
        <f t="shared" si="0"/>
        <v>33000</v>
      </c>
      <c r="L17" s="626"/>
      <c r="M17" s="646" t="s">
        <v>198</v>
      </c>
      <c r="N17" s="647"/>
      <c r="O17" s="648"/>
    </row>
    <row r="18" spans="1:15" ht="15" customHeight="1">
      <c r="A18" s="416" t="s">
        <v>199</v>
      </c>
      <c r="B18" s="109"/>
      <c r="C18" s="108" t="s">
        <v>45</v>
      </c>
      <c r="D18" s="108"/>
      <c r="E18" s="108"/>
      <c r="F18" s="108"/>
      <c r="G18" s="389">
        <v>650000</v>
      </c>
      <c r="H18" s="417"/>
      <c r="I18" s="418">
        <f>[1]Sheet1!$K$15+'[2]ＫＳＳＬ現金口座 (4)'!$M$19</f>
        <v>546700</v>
      </c>
      <c r="J18" s="395"/>
      <c r="K18" s="396">
        <f t="shared" si="0"/>
        <v>-103300</v>
      </c>
      <c r="L18" s="397"/>
      <c r="M18" s="618" t="s">
        <v>200</v>
      </c>
      <c r="N18" s="619"/>
      <c r="O18" s="620"/>
    </row>
    <row r="19" spans="1:15" ht="15" customHeight="1">
      <c r="A19" s="409" t="s">
        <v>201</v>
      </c>
      <c r="B19" s="109"/>
      <c r="C19" s="108" t="s">
        <v>202</v>
      </c>
      <c r="D19" s="108"/>
      <c r="E19" s="108"/>
      <c r="F19" s="108"/>
      <c r="G19" s="389">
        <v>646000</v>
      </c>
      <c r="H19" s="399"/>
      <c r="I19" s="294">
        <f>[1]Sheet1!$K$13+[1]Sheet1!$K$14</f>
        <v>689000</v>
      </c>
      <c r="J19" s="395"/>
      <c r="K19" s="393">
        <f t="shared" si="0"/>
        <v>43000</v>
      </c>
      <c r="L19" s="397"/>
      <c r="M19" s="635"/>
      <c r="N19" s="621"/>
      <c r="O19" s="636"/>
    </row>
    <row r="20" spans="1:15" ht="15" customHeight="1">
      <c r="A20" s="409" t="s">
        <v>203</v>
      </c>
      <c r="B20" s="109"/>
      <c r="C20" s="621" t="s">
        <v>47</v>
      </c>
      <c r="D20" s="621"/>
      <c r="E20" s="621"/>
      <c r="F20" s="636"/>
      <c r="G20" s="398">
        <v>0</v>
      </c>
      <c r="H20" s="399"/>
      <c r="I20" s="294">
        <v>0</v>
      </c>
      <c r="J20" s="395"/>
      <c r="K20" s="393">
        <f t="shared" si="0"/>
        <v>0</v>
      </c>
      <c r="L20" s="397"/>
      <c r="M20" s="618" t="s">
        <v>204</v>
      </c>
      <c r="N20" s="619"/>
      <c r="O20" s="620"/>
    </row>
    <row r="21" spans="1:15" ht="15" customHeight="1">
      <c r="A21" s="409" t="s">
        <v>205</v>
      </c>
      <c r="B21" s="109"/>
      <c r="C21" s="108" t="s">
        <v>48</v>
      </c>
      <c r="D21" s="108"/>
      <c r="E21" s="108"/>
      <c r="F21" s="108"/>
      <c r="G21" s="389">
        <v>50000</v>
      </c>
      <c r="H21" s="399"/>
      <c r="I21" s="294">
        <f>'[2]ＫＳＳＬ現金口座 (4)'!$M$19+[1]Sheet1!$K$12-'[3]ＫＳＳＬ現金口座 (4)'!$E$14+68</f>
        <v>103715</v>
      </c>
      <c r="J21" s="395"/>
      <c r="K21" s="393">
        <f t="shared" si="0"/>
        <v>53715</v>
      </c>
      <c r="L21" s="397"/>
      <c r="M21" s="637" t="s">
        <v>206</v>
      </c>
      <c r="N21" s="638"/>
      <c r="O21" s="639"/>
    </row>
    <row r="22" spans="1:15" ht="15" customHeight="1">
      <c r="A22" s="419"/>
      <c r="B22" s="420"/>
      <c r="C22" s="420"/>
      <c r="D22" s="420"/>
      <c r="E22" s="420"/>
      <c r="F22" s="420"/>
      <c r="G22" s="421"/>
      <c r="H22" s="391"/>
      <c r="I22" s="108"/>
      <c r="J22" s="422"/>
      <c r="K22" s="422"/>
      <c r="L22" s="422"/>
      <c r="M22" s="420"/>
      <c r="N22" s="420"/>
      <c r="O22" s="420"/>
    </row>
    <row r="23" spans="1:15" ht="15" customHeight="1">
      <c r="A23" s="409"/>
      <c r="B23" s="109" t="s">
        <v>50</v>
      </c>
      <c r="C23" s="420"/>
      <c r="D23" s="420"/>
      <c r="E23" s="420"/>
      <c r="F23" s="245"/>
      <c r="G23" s="391">
        <f>G24+G29+G37+G41+G42+G47+G46+G48+G49+G50</f>
        <v>11441657</v>
      </c>
      <c r="H23" s="423"/>
      <c r="I23" s="389">
        <f>I24+I29+I37+I41+I42+I47+I49</f>
        <v>10858525</v>
      </c>
      <c r="J23" s="395"/>
      <c r="K23" s="393">
        <f>I23-G23</f>
        <v>-583132</v>
      </c>
      <c r="L23" s="422"/>
      <c r="M23" s="109"/>
      <c r="N23" s="420"/>
      <c r="O23" s="245"/>
    </row>
    <row r="24" spans="1:15" ht="15" customHeight="1">
      <c r="A24" s="409" t="s">
        <v>207</v>
      </c>
      <c r="B24" s="387"/>
      <c r="C24" s="9" t="s">
        <v>5</v>
      </c>
      <c r="D24" s="420"/>
      <c r="E24" s="420"/>
      <c r="F24" s="415"/>
      <c r="G24" s="391">
        <f>G25+G26+G27+G28</f>
        <v>6982500</v>
      </c>
      <c r="H24" s="383"/>
      <c r="I24" s="424">
        <f>SUM(I25:I28)</f>
        <v>6316740</v>
      </c>
      <c r="J24" s="401"/>
      <c r="K24" s="393">
        <f>I24-G24</f>
        <v>-665760</v>
      </c>
      <c r="L24" s="380"/>
      <c r="M24" s="109"/>
      <c r="N24" s="9"/>
      <c r="O24" s="394"/>
    </row>
    <row r="25" spans="1:15" ht="15" customHeight="1">
      <c r="A25" s="416" t="s">
        <v>208</v>
      </c>
      <c r="B25" s="387"/>
      <c r="C25" s="402"/>
      <c r="D25" s="109" t="s">
        <v>43</v>
      </c>
      <c r="E25" s="108"/>
      <c r="F25" s="245"/>
      <c r="G25" s="623">
        <v>4857500</v>
      </c>
      <c r="H25" s="624"/>
      <c r="I25" s="625">
        <f>'[2]ＫＳＳＬ現金口座 (4)'!$M$5+[4]Sheet1!$K$11</f>
        <v>4786630</v>
      </c>
      <c r="J25" s="626"/>
      <c r="K25" s="625">
        <f>I25-G25</f>
        <v>-70870</v>
      </c>
      <c r="L25" s="626"/>
      <c r="M25" s="63" t="s">
        <v>209</v>
      </c>
      <c r="N25" s="108"/>
      <c r="O25" s="245"/>
    </row>
    <row r="26" spans="1:15" ht="15" customHeight="1">
      <c r="A26" s="406" t="s">
        <v>210</v>
      </c>
      <c r="B26" s="387"/>
      <c r="C26" s="402"/>
      <c r="D26" s="109" t="s">
        <v>44</v>
      </c>
      <c r="E26" s="108"/>
      <c r="F26" s="245"/>
      <c r="G26" s="623">
        <v>1040000</v>
      </c>
      <c r="H26" s="624"/>
      <c r="I26" s="625">
        <f>'[2]ＫＳＳＬ現金口座 (4)'!$M$6+[4]Sheet1!$K$12</f>
        <v>670110</v>
      </c>
      <c r="J26" s="626"/>
      <c r="K26" s="625">
        <f t="shared" ref="K26:K28" si="1">I26-G26</f>
        <v>-369890</v>
      </c>
      <c r="L26" s="626"/>
      <c r="M26" s="46" t="s">
        <v>211</v>
      </c>
      <c r="N26" s="9"/>
      <c r="O26" s="402"/>
    </row>
    <row r="27" spans="1:15" ht="15" customHeight="1">
      <c r="A27" s="408" t="s">
        <v>212</v>
      </c>
      <c r="B27" s="387"/>
      <c r="C27" s="402"/>
      <c r="D27" s="24" t="s">
        <v>213</v>
      </c>
      <c r="E27" s="420"/>
      <c r="F27" s="415"/>
      <c r="G27" s="623">
        <v>185000</v>
      </c>
      <c r="H27" s="624"/>
      <c r="I27" s="633">
        <f>'[2]ＫＳＳＬ現金口座 (4)'!$M$7</f>
        <v>42000</v>
      </c>
      <c r="J27" s="634"/>
      <c r="K27" s="625">
        <f t="shared" si="1"/>
        <v>-143000</v>
      </c>
      <c r="L27" s="626"/>
      <c r="M27" s="109" t="s">
        <v>214</v>
      </c>
      <c r="N27" s="108"/>
      <c r="O27" s="245"/>
    </row>
    <row r="28" spans="1:15" ht="15" customHeight="1">
      <c r="A28" s="408" t="s">
        <v>215</v>
      </c>
      <c r="B28" s="301"/>
      <c r="C28" s="415"/>
      <c r="D28" s="420" t="s">
        <v>51</v>
      </c>
      <c r="E28" s="420"/>
      <c r="F28" s="415"/>
      <c r="G28" s="623">
        <v>900000</v>
      </c>
      <c r="H28" s="624"/>
      <c r="I28" s="625">
        <f>'[5]2019年60、70雀'!$P$37+'[5]2019年60、70雀'!$R$37</f>
        <v>818000</v>
      </c>
      <c r="J28" s="626"/>
      <c r="K28" s="625">
        <f t="shared" si="1"/>
        <v>-82000</v>
      </c>
      <c r="L28" s="626"/>
      <c r="M28" s="618" t="s">
        <v>216</v>
      </c>
      <c r="N28" s="619"/>
      <c r="O28" s="620"/>
    </row>
    <row r="29" spans="1:15" ht="15" customHeight="1">
      <c r="A29" s="409" t="s">
        <v>217</v>
      </c>
      <c r="B29" s="387"/>
      <c r="C29" s="9" t="s">
        <v>7</v>
      </c>
      <c r="D29" s="9"/>
      <c r="E29" s="9"/>
      <c r="F29" s="402"/>
      <c r="G29" s="425">
        <f>SUM(G30:G36)</f>
        <v>2723000</v>
      </c>
      <c r="H29" s="426"/>
      <c r="I29" s="396">
        <f>SUM(I30:I36)</f>
        <v>3071593</v>
      </c>
      <c r="J29" s="412"/>
      <c r="K29" s="393">
        <f>I29-G29</f>
        <v>348593</v>
      </c>
      <c r="L29" s="380"/>
      <c r="M29" s="387"/>
      <c r="N29" s="9"/>
      <c r="O29" s="402"/>
    </row>
    <row r="30" spans="1:15" ht="15" customHeight="1">
      <c r="A30" s="416" t="s">
        <v>218</v>
      </c>
      <c r="B30" s="387"/>
      <c r="C30" s="402"/>
      <c r="D30" s="109" t="s">
        <v>53</v>
      </c>
      <c r="E30" s="108"/>
      <c r="F30" s="245"/>
      <c r="G30" s="623">
        <v>70000</v>
      </c>
      <c r="H30" s="624"/>
      <c r="I30" s="625">
        <f>[6]項目別元!$H$177+'[2]ＫＳＳＬ現金口座 (4)'!$M$10</f>
        <v>40800</v>
      </c>
      <c r="J30" s="626"/>
      <c r="K30" s="625">
        <f>I30-G30</f>
        <v>-29200</v>
      </c>
      <c r="L30" s="626"/>
      <c r="M30" s="109" t="s">
        <v>219</v>
      </c>
      <c r="N30" s="108"/>
      <c r="O30" s="245"/>
    </row>
    <row r="31" spans="1:15" ht="15" customHeight="1">
      <c r="A31" s="406" t="s">
        <v>220</v>
      </c>
      <c r="B31" s="387"/>
      <c r="C31" s="402"/>
      <c r="D31" s="109" t="s">
        <v>54</v>
      </c>
      <c r="E31" s="108"/>
      <c r="F31" s="245"/>
      <c r="G31" s="623">
        <v>600000</v>
      </c>
      <c r="H31" s="624"/>
      <c r="I31" s="625">
        <f>'[2]ＫＳＳＬ現金口座 (4)'!$M$16</f>
        <v>561500</v>
      </c>
      <c r="J31" s="626"/>
      <c r="K31" s="625">
        <f t="shared" ref="K31:K36" si="2">I31-G31</f>
        <v>-38500</v>
      </c>
      <c r="L31" s="626"/>
      <c r="M31" s="427" t="s">
        <v>221</v>
      </c>
      <c r="N31" s="108"/>
      <c r="O31" s="245"/>
    </row>
    <row r="32" spans="1:15" ht="15" customHeight="1">
      <c r="A32" s="406" t="s">
        <v>222</v>
      </c>
      <c r="B32" s="387"/>
      <c r="C32" s="402"/>
      <c r="D32" s="109" t="s">
        <v>55</v>
      </c>
      <c r="E32" s="108"/>
      <c r="F32" s="245"/>
      <c r="G32" s="623">
        <v>908000</v>
      </c>
      <c r="H32" s="624"/>
      <c r="I32" s="625">
        <f>'[2]ＫＳＳＬ現金口座 (4)'!$M$15</f>
        <v>878000</v>
      </c>
      <c r="J32" s="626"/>
      <c r="K32" s="625">
        <f t="shared" si="2"/>
        <v>-30000</v>
      </c>
      <c r="L32" s="626"/>
      <c r="M32" s="109" t="s">
        <v>223</v>
      </c>
      <c r="N32" s="108"/>
      <c r="O32" s="245"/>
    </row>
    <row r="33" spans="1:15" ht="15" customHeight="1">
      <c r="A33" s="406" t="s">
        <v>224</v>
      </c>
      <c r="B33" s="387"/>
      <c r="C33" s="402"/>
      <c r="D33" s="12" t="s">
        <v>225</v>
      </c>
      <c r="E33" s="9"/>
      <c r="F33" s="402"/>
      <c r="G33" s="623">
        <v>50000</v>
      </c>
      <c r="H33" s="624"/>
      <c r="I33" s="625">
        <f>'[2]ＫＳＳＬ現金口座 (4)'!$M$8+[6]項目別元!$H$178+[4]Sheet1!$K$5</f>
        <v>57886</v>
      </c>
      <c r="J33" s="626"/>
      <c r="K33" s="625">
        <f t="shared" si="2"/>
        <v>7886</v>
      </c>
      <c r="L33" s="626"/>
      <c r="M33" s="618" t="s">
        <v>226</v>
      </c>
      <c r="N33" s="619"/>
      <c r="O33" s="620"/>
    </row>
    <row r="34" spans="1:15" ht="15" customHeight="1">
      <c r="A34" s="406" t="s">
        <v>227</v>
      </c>
      <c r="B34" s="387"/>
      <c r="C34" s="402"/>
      <c r="D34" s="109" t="s">
        <v>57</v>
      </c>
      <c r="E34" s="108"/>
      <c r="F34" s="245"/>
      <c r="G34" s="623">
        <v>180000</v>
      </c>
      <c r="H34" s="624"/>
      <c r="I34" s="625">
        <f>'[2]ＫＳＳＬ現金口座 (4)'!$M$9+[6]項目別元!$H$179+[4]Sheet1!$K$14</f>
        <v>196520</v>
      </c>
      <c r="J34" s="626"/>
      <c r="K34" s="625">
        <f t="shared" si="2"/>
        <v>16520</v>
      </c>
      <c r="L34" s="626"/>
      <c r="M34" s="618" t="s">
        <v>228</v>
      </c>
      <c r="N34" s="619"/>
      <c r="O34" s="620"/>
    </row>
    <row r="35" spans="1:15" ht="15" customHeight="1">
      <c r="A35" s="406" t="s">
        <v>229</v>
      </c>
      <c r="B35" s="387"/>
      <c r="C35" s="402"/>
      <c r="D35" s="9" t="s">
        <v>58</v>
      </c>
      <c r="E35" s="9"/>
      <c r="F35" s="402"/>
      <c r="G35" s="623">
        <v>105000</v>
      </c>
      <c r="H35" s="624"/>
      <c r="I35" s="625">
        <f>[4]Sheet1!$K$13</f>
        <v>251260</v>
      </c>
      <c r="J35" s="626"/>
      <c r="K35" s="625">
        <f t="shared" si="2"/>
        <v>146260</v>
      </c>
      <c r="L35" s="626"/>
      <c r="M35" s="618" t="s">
        <v>230</v>
      </c>
      <c r="N35" s="619"/>
      <c r="O35" s="620"/>
    </row>
    <row r="36" spans="1:15" ht="15" customHeight="1">
      <c r="A36" s="416" t="s">
        <v>231</v>
      </c>
      <c r="B36" s="387"/>
      <c r="C36" s="402"/>
      <c r="D36" s="109" t="s">
        <v>59</v>
      </c>
      <c r="E36" s="108"/>
      <c r="F36" s="245"/>
      <c r="G36" s="623">
        <v>810000</v>
      </c>
      <c r="H36" s="624"/>
      <c r="I36" s="625">
        <f>'[2]ＫＳＳＬ現金口座 (4)'!$M$11+[6]項目別元!$H$181+[4]Sheet1!$K$7</f>
        <v>1085627</v>
      </c>
      <c r="J36" s="626"/>
      <c r="K36" s="625">
        <f t="shared" si="2"/>
        <v>275627</v>
      </c>
      <c r="L36" s="626"/>
      <c r="M36" s="618" t="s">
        <v>232</v>
      </c>
      <c r="N36" s="619"/>
      <c r="O36" s="620"/>
    </row>
    <row r="37" spans="1:15" ht="15" customHeight="1">
      <c r="A37" s="409" t="s">
        <v>233</v>
      </c>
      <c r="B37" s="403"/>
      <c r="C37" s="388" t="s">
        <v>6</v>
      </c>
      <c r="D37" s="9"/>
      <c r="E37" s="108"/>
      <c r="F37" s="245"/>
      <c r="G37" s="428">
        <f>G38+G39+G40</f>
        <v>645000</v>
      </c>
      <c r="H37" s="429"/>
      <c r="I37" s="396">
        <f>I38+I39+I40</f>
        <v>562510</v>
      </c>
      <c r="J37" s="300"/>
      <c r="K37" s="393">
        <f>I37-G37</f>
        <v>-82490</v>
      </c>
      <c r="L37" s="300"/>
      <c r="M37" s="63"/>
      <c r="N37" s="108"/>
      <c r="O37" s="245"/>
    </row>
    <row r="38" spans="1:15" ht="15" customHeight="1">
      <c r="A38" s="416" t="s">
        <v>234</v>
      </c>
      <c r="B38" s="387"/>
      <c r="C38" s="9"/>
      <c r="D38" s="403" t="s">
        <v>60</v>
      </c>
      <c r="E38" s="9"/>
      <c r="F38" s="402"/>
      <c r="G38" s="631">
        <v>280000</v>
      </c>
      <c r="H38" s="632"/>
      <c r="I38" s="629">
        <v>206910</v>
      </c>
      <c r="J38" s="630"/>
      <c r="K38" s="625">
        <f>I38-G38</f>
        <v>-73090</v>
      </c>
      <c r="L38" s="626"/>
      <c r="M38" s="618" t="s">
        <v>235</v>
      </c>
      <c r="N38" s="619"/>
      <c r="O38" s="620"/>
    </row>
    <row r="39" spans="1:15" ht="15" customHeight="1">
      <c r="A39" s="406" t="s">
        <v>236</v>
      </c>
      <c r="B39" s="387"/>
      <c r="C39" s="9"/>
      <c r="D39" s="109" t="s">
        <v>237</v>
      </c>
      <c r="E39" s="108"/>
      <c r="F39" s="245"/>
      <c r="G39" s="631">
        <v>250000</v>
      </c>
      <c r="H39" s="632"/>
      <c r="I39" s="629">
        <v>236800</v>
      </c>
      <c r="J39" s="630"/>
      <c r="K39" s="625">
        <f t="shared" ref="K39:K40" si="3">I39-G39</f>
        <v>-13200</v>
      </c>
      <c r="L39" s="626"/>
      <c r="M39" s="618" t="s">
        <v>238</v>
      </c>
      <c r="N39" s="619"/>
      <c r="O39" s="245"/>
    </row>
    <row r="40" spans="1:15" ht="15" customHeight="1">
      <c r="A40" s="408" t="s">
        <v>239</v>
      </c>
      <c r="B40" s="387"/>
      <c r="C40" s="9"/>
      <c r="D40" s="387" t="s">
        <v>57</v>
      </c>
      <c r="E40" s="9"/>
      <c r="F40" s="402"/>
      <c r="G40" s="628">
        <v>115000</v>
      </c>
      <c r="H40" s="624"/>
      <c r="I40" s="629">
        <f>[4]Sheet1!$K$10</f>
        <v>118800</v>
      </c>
      <c r="J40" s="630"/>
      <c r="K40" s="625">
        <f t="shared" si="3"/>
        <v>3800</v>
      </c>
      <c r="L40" s="626"/>
      <c r="M40" s="618" t="s">
        <v>240</v>
      </c>
      <c r="N40" s="619"/>
      <c r="O40" s="620"/>
    </row>
    <row r="41" spans="1:15" ht="15" customHeight="1">
      <c r="A41" s="409" t="s">
        <v>241</v>
      </c>
      <c r="B41" s="109"/>
      <c r="C41" s="108" t="s">
        <v>242</v>
      </c>
      <c r="D41" s="108"/>
      <c r="E41" s="108"/>
      <c r="F41" s="108"/>
      <c r="G41" s="430">
        <v>800000</v>
      </c>
      <c r="H41" s="431"/>
      <c r="I41" s="299">
        <f>[4]Sheet1!$K$6</f>
        <v>793592</v>
      </c>
      <c r="J41" s="300"/>
      <c r="K41" s="393">
        <f>I41-G41</f>
        <v>-6408</v>
      </c>
      <c r="L41" s="395"/>
      <c r="M41" s="25"/>
      <c r="N41" s="108"/>
      <c r="O41" s="245"/>
    </row>
    <row r="42" spans="1:15" ht="15" customHeight="1">
      <c r="A42" s="409" t="s">
        <v>243</v>
      </c>
      <c r="B42" s="403"/>
      <c r="C42" s="388" t="s">
        <v>63</v>
      </c>
      <c r="D42" s="108"/>
      <c r="E42" s="388"/>
      <c r="F42" s="394"/>
      <c r="G42" s="432">
        <f>G43+G44+G45</f>
        <v>70000</v>
      </c>
      <c r="H42" s="400"/>
      <c r="I42" s="393">
        <f>I43+I45</f>
        <v>90000</v>
      </c>
      <c r="J42" s="395"/>
      <c r="K42" s="393">
        <f>I42-G42</f>
        <v>20000</v>
      </c>
      <c r="L42" s="380"/>
      <c r="M42" s="387"/>
      <c r="N42" s="9"/>
      <c r="O42" s="402"/>
    </row>
    <row r="43" spans="1:15" ht="15" customHeight="1">
      <c r="A43" s="416" t="s">
        <v>244</v>
      </c>
      <c r="B43" s="387"/>
      <c r="C43" s="402"/>
      <c r="D43" s="109" t="s">
        <v>245</v>
      </c>
      <c r="E43" s="108"/>
      <c r="F43" s="245"/>
      <c r="G43" s="623">
        <v>60000</v>
      </c>
      <c r="H43" s="624"/>
      <c r="I43" s="625">
        <f>[6]項目別元!$H$186</f>
        <v>60000</v>
      </c>
      <c r="J43" s="626"/>
      <c r="K43" s="625">
        <f>I43-G43</f>
        <v>0</v>
      </c>
      <c r="L43" s="626"/>
      <c r="M43" s="618" t="s">
        <v>246</v>
      </c>
      <c r="N43" s="619"/>
      <c r="O43" s="620"/>
    </row>
    <row r="44" spans="1:15" ht="15" customHeight="1">
      <c r="A44" s="406" t="s">
        <v>247</v>
      </c>
      <c r="B44" s="387"/>
      <c r="C44" s="402"/>
      <c r="D44" s="109" t="s">
        <v>64</v>
      </c>
      <c r="E44" s="108"/>
      <c r="F44" s="108"/>
      <c r="G44" s="623">
        <v>10000</v>
      </c>
      <c r="H44" s="624"/>
      <c r="I44" s="625">
        <v>0</v>
      </c>
      <c r="J44" s="626"/>
      <c r="K44" s="625">
        <f t="shared" ref="K44:K45" si="4">I44-G44</f>
        <v>-10000</v>
      </c>
      <c r="L44" s="626"/>
      <c r="M44" s="109" t="s">
        <v>109</v>
      </c>
      <c r="N44" s="108"/>
      <c r="O44" s="245"/>
    </row>
    <row r="45" spans="1:15" ht="15" customHeight="1">
      <c r="A45" s="414" t="s">
        <v>248</v>
      </c>
      <c r="B45" s="301"/>
      <c r="C45" s="415"/>
      <c r="D45" s="108" t="s">
        <v>3</v>
      </c>
      <c r="E45" s="108"/>
      <c r="F45" s="108"/>
      <c r="G45" s="433">
        <v>0</v>
      </c>
      <c r="H45" s="434"/>
      <c r="I45" s="625">
        <f>'[2]ＫＳＳＬ現金口座 (4)'!$M$14</f>
        <v>30000</v>
      </c>
      <c r="J45" s="627"/>
      <c r="K45" s="625">
        <f t="shared" si="4"/>
        <v>30000</v>
      </c>
      <c r="L45" s="626"/>
      <c r="M45" s="25" t="s">
        <v>249</v>
      </c>
      <c r="N45" s="108"/>
      <c r="O45" s="245"/>
    </row>
    <row r="46" spans="1:15" ht="15" customHeight="1">
      <c r="A46" s="414" t="s">
        <v>250</v>
      </c>
      <c r="B46" s="301"/>
      <c r="C46" s="420" t="s">
        <v>84</v>
      </c>
      <c r="D46" s="108"/>
      <c r="E46" s="108"/>
      <c r="F46" s="108"/>
      <c r="G46" s="435">
        <v>0</v>
      </c>
      <c r="H46" s="436"/>
      <c r="I46" s="294">
        <v>0</v>
      </c>
      <c r="J46" s="395"/>
      <c r="K46" s="393">
        <f>I46-G46</f>
        <v>0</v>
      </c>
      <c r="L46" s="397"/>
      <c r="M46" s="25"/>
      <c r="N46" s="108"/>
      <c r="O46" s="245"/>
    </row>
    <row r="47" spans="1:15" ht="15" customHeight="1">
      <c r="A47" s="409" t="s">
        <v>251</v>
      </c>
      <c r="B47" s="301"/>
      <c r="C47" s="621" t="s">
        <v>252</v>
      </c>
      <c r="D47" s="621"/>
      <c r="E47" s="621"/>
      <c r="F47" s="621"/>
      <c r="G47" s="398">
        <v>200000</v>
      </c>
      <c r="H47" s="436"/>
      <c r="I47" s="294">
        <f>'[2]ＫＳＳＬ現金口座 (4)'!$M$13</f>
        <v>24090</v>
      </c>
      <c r="J47" s="395"/>
      <c r="K47" s="393">
        <f>I47-G47</f>
        <v>-175910</v>
      </c>
      <c r="L47" s="397"/>
      <c r="M47" s="618" t="s">
        <v>253</v>
      </c>
      <c r="N47" s="619"/>
      <c r="O47" s="620"/>
    </row>
    <row r="48" spans="1:15" ht="15" customHeight="1">
      <c r="A48" s="416" t="s">
        <v>254</v>
      </c>
      <c r="B48" s="109"/>
      <c r="C48" s="621" t="s">
        <v>65</v>
      </c>
      <c r="D48" s="621"/>
      <c r="E48" s="621"/>
      <c r="F48" s="621"/>
      <c r="G48" s="398">
        <v>21157</v>
      </c>
      <c r="H48" s="399"/>
      <c r="I48" s="294">
        <v>0</v>
      </c>
      <c r="J48" s="395"/>
      <c r="K48" s="393">
        <f>I48-G48</f>
        <v>-21157</v>
      </c>
      <c r="L48" s="397"/>
      <c r="M48" s="109"/>
      <c r="N48" s="108"/>
      <c r="O48" s="245"/>
    </row>
    <row r="49" spans="1:15" ht="15" customHeight="1">
      <c r="A49" s="409" t="s">
        <v>255</v>
      </c>
      <c r="B49" s="109"/>
      <c r="C49" s="108" t="s">
        <v>66</v>
      </c>
      <c r="D49" s="108"/>
      <c r="E49" s="108"/>
      <c r="F49" s="108"/>
      <c r="G49" s="398">
        <v>0</v>
      </c>
      <c r="H49" s="399"/>
      <c r="I49" s="294">
        <v>0</v>
      </c>
      <c r="J49" s="395"/>
      <c r="K49" s="393">
        <v>0</v>
      </c>
      <c r="L49" s="397"/>
      <c r="M49" s="109"/>
      <c r="N49" s="108"/>
      <c r="O49" s="245"/>
    </row>
    <row r="50" spans="1:15" ht="15" customHeight="1">
      <c r="A50" s="437"/>
      <c r="B50" s="301"/>
      <c r="C50" s="420" t="s">
        <v>67</v>
      </c>
      <c r="D50" s="420"/>
      <c r="E50" s="420"/>
      <c r="F50" s="420"/>
      <c r="G50" s="438">
        <v>0</v>
      </c>
      <c r="H50" s="399"/>
      <c r="I50" s="418">
        <v>609547</v>
      </c>
      <c r="J50" s="412"/>
      <c r="K50" s="393">
        <f>I50-G50</f>
        <v>609547</v>
      </c>
      <c r="L50" s="422"/>
      <c r="M50" s="301"/>
      <c r="N50" s="420"/>
      <c r="O50" s="415"/>
    </row>
    <row r="51" spans="1:15">
      <c r="A51" s="9"/>
      <c r="B51" s="388"/>
      <c r="C51" s="9"/>
      <c r="D51" s="9"/>
      <c r="E51" s="9"/>
      <c r="F51" s="9"/>
      <c r="G51" s="380"/>
      <c r="H51" s="380"/>
      <c r="I51" s="9"/>
      <c r="J51" s="380"/>
      <c r="K51" s="380"/>
      <c r="L51" s="380"/>
      <c r="M51" s="9"/>
      <c r="N51" s="9"/>
      <c r="O51" s="9"/>
    </row>
    <row r="52" spans="1:15">
      <c r="A52" s="9"/>
      <c r="B52" s="9"/>
      <c r="C52" s="9" t="s">
        <v>256</v>
      </c>
      <c r="D52" s="9"/>
      <c r="E52" s="9"/>
      <c r="F52" s="9"/>
      <c r="G52" s="380"/>
      <c r="H52" s="380"/>
      <c r="I52" s="9"/>
      <c r="J52" s="380"/>
      <c r="K52" s="380"/>
      <c r="L52" s="380"/>
      <c r="M52" s="9"/>
      <c r="N52" s="9"/>
      <c r="O52" s="9"/>
    </row>
    <row r="53" spans="1:15">
      <c r="A53" s="9"/>
      <c r="B53" s="9"/>
      <c r="C53" s="9"/>
      <c r="D53" s="9"/>
      <c r="E53" s="9"/>
      <c r="F53" s="9"/>
      <c r="G53" s="622" t="s">
        <v>257</v>
      </c>
      <c r="H53" s="622"/>
      <c r="I53" s="622"/>
      <c r="J53" s="380"/>
      <c r="K53" s="380"/>
      <c r="L53" s="380"/>
      <c r="M53" s="9"/>
      <c r="N53" s="9"/>
      <c r="O53" s="9"/>
    </row>
    <row r="54" spans="1:15">
      <c r="A54" s="9"/>
      <c r="B54" s="9"/>
      <c r="C54" s="9"/>
      <c r="D54" s="9"/>
      <c r="E54" s="9"/>
      <c r="F54" s="9"/>
      <c r="G54" s="380"/>
      <c r="H54" s="380"/>
      <c r="I54" s="9"/>
      <c r="J54" s="380"/>
      <c r="K54" s="439" t="s">
        <v>323</v>
      </c>
      <c r="L54" s="380"/>
      <c r="M54" s="9"/>
      <c r="N54" s="9" t="s">
        <v>258</v>
      </c>
      <c r="O54" s="9"/>
    </row>
    <row r="55" spans="1:15">
      <c r="A55" s="9"/>
      <c r="B55" s="9"/>
      <c r="C55" s="9"/>
      <c r="D55" s="9"/>
      <c r="E55" s="9"/>
      <c r="F55" s="9"/>
      <c r="G55" s="380"/>
      <c r="H55" s="380"/>
      <c r="I55" s="9"/>
      <c r="J55" s="380"/>
      <c r="K55" s="380"/>
      <c r="L55" s="380"/>
      <c r="M55" s="9"/>
      <c r="N55" s="9"/>
      <c r="O55" s="9"/>
    </row>
    <row r="56" spans="1:15">
      <c r="A56" s="9"/>
      <c r="B56" s="9"/>
      <c r="C56" s="9" t="s">
        <v>259</v>
      </c>
      <c r="D56" s="9"/>
      <c r="E56" s="9"/>
      <c r="F56" s="9"/>
      <c r="G56" s="380"/>
      <c r="H56" s="380"/>
      <c r="I56" s="9"/>
      <c r="J56" s="380"/>
      <c r="K56" s="380"/>
      <c r="L56" s="380"/>
      <c r="M56" s="9"/>
      <c r="N56" s="9"/>
      <c r="O56" s="9"/>
    </row>
    <row r="57" spans="1:15">
      <c r="A57" s="9"/>
      <c r="B57" s="9"/>
      <c r="C57" s="9"/>
      <c r="D57" s="9"/>
      <c r="E57" s="9"/>
      <c r="F57" s="9"/>
      <c r="G57" s="380"/>
      <c r="H57" s="380"/>
      <c r="I57" s="9"/>
      <c r="J57" s="380"/>
      <c r="K57" s="439" t="s">
        <v>260</v>
      </c>
      <c r="L57" s="380"/>
      <c r="M57" s="9"/>
      <c r="N57" s="9" t="s">
        <v>261</v>
      </c>
      <c r="O57" s="9"/>
    </row>
    <row r="58" spans="1:15">
      <c r="A58" s="9"/>
      <c r="B58" s="9"/>
      <c r="C58" s="9"/>
      <c r="D58" s="9"/>
      <c r="E58" s="9"/>
      <c r="F58" s="9"/>
      <c r="G58" s="380"/>
      <c r="H58" s="380"/>
      <c r="I58" s="9"/>
      <c r="J58" s="380"/>
      <c r="K58" s="439"/>
      <c r="L58" s="380"/>
      <c r="M58" s="9"/>
      <c r="N58" s="9"/>
      <c r="O58" s="9"/>
    </row>
    <row r="59" spans="1:15">
      <c r="A59" s="9"/>
      <c r="B59" s="9"/>
      <c r="C59" s="9"/>
      <c r="D59" s="9"/>
      <c r="E59" s="9"/>
      <c r="F59" s="9"/>
      <c r="G59" s="380"/>
      <c r="H59" s="380"/>
      <c r="I59" s="9"/>
      <c r="J59" s="380"/>
      <c r="K59" s="439" t="s">
        <v>260</v>
      </c>
      <c r="L59" s="380"/>
      <c r="M59" s="9"/>
      <c r="N59" s="9" t="s">
        <v>262</v>
      </c>
      <c r="O59" s="9"/>
    </row>
  </sheetData>
  <mergeCells count="102">
    <mergeCell ref="G1:N1"/>
    <mergeCell ref="G2:N2"/>
    <mergeCell ref="K3:M3"/>
    <mergeCell ref="K4:M4"/>
    <mergeCell ref="C5:F5"/>
    <mergeCell ref="G5:H5"/>
    <mergeCell ref="I5:J5"/>
    <mergeCell ref="K5:L5"/>
    <mergeCell ref="M5:O5"/>
    <mergeCell ref="G13:H13"/>
    <mergeCell ref="I13:J13"/>
    <mergeCell ref="K13:L13"/>
    <mergeCell ref="M13:O13"/>
    <mergeCell ref="G14:H14"/>
    <mergeCell ref="I14:J14"/>
    <mergeCell ref="K14:L14"/>
    <mergeCell ref="M14:O14"/>
    <mergeCell ref="G11:H11"/>
    <mergeCell ref="I11:J11"/>
    <mergeCell ref="K11:L11"/>
    <mergeCell ref="M11:O11"/>
    <mergeCell ref="G12:H12"/>
    <mergeCell ref="I12:J12"/>
    <mergeCell ref="K12:L12"/>
    <mergeCell ref="M12:O12"/>
    <mergeCell ref="M18:O18"/>
    <mergeCell ref="M19:O19"/>
    <mergeCell ref="C20:F20"/>
    <mergeCell ref="M20:O20"/>
    <mergeCell ref="M21:O21"/>
    <mergeCell ref="G25:H25"/>
    <mergeCell ref="I25:J25"/>
    <mergeCell ref="K25:L25"/>
    <mergeCell ref="M15:O15"/>
    <mergeCell ref="G16:H16"/>
    <mergeCell ref="I16:J16"/>
    <mergeCell ref="K16:L16"/>
    <mergeCell ref="M16:O16"/>
    <mergeCell ref="G17:H17"/>
    <mergeCell ref="I17:J17"/>
    <mergeCell ref="K17:L17"/>
    <mergeCell ref="M17:O17"/>
    <mergeCell ref="M28:O28"/>
    <mergeCell ref="G30:H30"/>
    <mergeCell ref="I30:J30"/>
    <mergeCell ref="K30:L30"/>
    <mergeCell ref="G26:H26"/>
    <mergeCell ref="I26:J26"/>
    <mergeCell ref="K26:L26"/>
    <mergeCell ref="G27:H27"/>
    <mergeCell ref="I27:J27"/>
    <mergeCell ref="K27:L27"/>
    <mergeCell ref="G31:H31"/>
    <mergeCell ref="I31:J31"/>
    <mergeCell ref="K31:L31"/>
    <mergeCell ref="G32:H32"/>
    <mergeCell ref="I32:J32"/>
    <mergeCell ref="K32:L32"/>
    <mergeCell ref="G28:H28"/>
    <mergeCell ref="I28:J28"/>
    <mergeCell ref="K28:L28"/>
    <mergeCell ref="G35:H35"/>
    <mergeCell ref="I35:J35"/>
    <mergeCell ref="K35:L35"/>
    <mergeCell ref="M35:O35"/>
    <mergeCell ref="G36:H36"/>
    <mergeCell ref="I36:J36"/>
    <mergeCell ref="K36:L36"/>
    <mergeCell ref="M36:O36"/>
    <mergeCell ref="G33:H33"/>
    <mergeCell ref="I33:J33"/>
    <mergeCell ref="K33:L33"/>
    <mergeCell ref="M33:O33"/>
    <mergeCell ref="G34:H34"/>
    <mergeCell ref="I34:J34"/>
    <mergeCell ref="K34:L34"/>
    <mergeCell ref="M34:O34"/>
    <mergeCell ref="G40:H40"/>
    <mergeCell ref="I40:J40"/>
    <mergeCell ref="K40:L40"/>
    <mergeCell ref="M40:O40"/>
    <mergeCell ref="G43:H43"/>
    <mergeCell ref="I43:J43"/>
    <mergeCell ref="K43:L43"/>
    <mergeCell ref="M43:O43"/>
    <mergeCell ref="G38:H38"/>
    <mergeCell ref="I38:J38"/>
    <mergeCell ref="K38:L38"/>
    <mergeCell ref="M38:O38"/>
    <mergeCell ref="G39:H39"/>
    <mergeCell ref="I39:J39"/>
    <mergeCell ref="K39:L39"/>
    <mergeCell ref="M39:N39"/>
    <mergeCell ref="M47:O47"/>
    <mergeCell ref="C48:F48"/>
    <mergeCell ref="G53:I53"/>
    <mergeCell ref="G44:H44"/>
    <mergeCell ref="I44:J44"/>
    <mergeCell ref="K44:L44"/>
    <mergeCell ref="I45:J45"/>
    <mergeCell ref="K45:L45"/>
    <mergeCell ref="C47:F47"/>
  </mergeCells>
  <phoneticPr fontId="31"/>
  <pageMargins left="0.39370078740157483" right="0.19685039370078741" top="0.55118110236220474" bottom="0" header="0" footer="0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11" workbookViewId="0">
      <selection activeCell="A3" sqref="A3:E3"/>
    </sheetView>
  </sheetViews>
  <sheetFormatPr defaultRowHeight="14.25"/>
  <cols>
    <col min="1" max="1" width="7" style="475" customWidth="1"/>
    <col min="2" max="2" width="26.125" style="475" customWidth="1"/>
    <col min="3" max="3" width="14.375" style="475" customWidth="1"/>
    <col min="4" max="4" width="13.125" style="475" customWidth="1"/>
    <col min="5" max="5" width="36.125" style="475" customWidth="1"/>
    <col min="6" max="6" width="7" style="475" customWidth="1"/>
    <col min="7" max="7" width="3.25" style="475" customWidth="1"/>
    <col min="8" max="8" width="14.375" style="475" customWidth="1"/>
    <col min="9" max="9" width="13.125" style="475" customWidth="1"/>
    <col min="10" max="10" width="12.5" style="475" customWidth="1"/>
    <col min="11" max="11" width="43.375" style="475" customWidth="1"/>
    <col min="12" max="256" width="9" style="475"/>
    <col min="257" max="257" width="7" style="475" customWidth="1"/>
    <col min="258" max="258" width="26.125" style="475" customWidth="1"/>
    <col min="259" max="259" width="14.375" style="475" customWidth="1"/>
    <col min="260" max="260" width="13.125" style="475" customWidth="1"/>
    <col min="261" max="261" width="36.125" style="475" customWidth="1"/>
    <col min="262" max="262" width="7" style="475" customWidth="1"/>
    <col min="263" max="263" width="3.25" style="475" customWidth="1"/>
    <col min="264" max="264" width="14.375" style="475" customWidth="1"/>
    <col min="265" max="265" width="13.125" style="475" customWidth="1"/>
    <col min="266" max="266" width="12.5" style="475" customWidth="1"/>
    <col min="267" max="267" width="43.375" style="475" customWidth="1"/>
    <col min="268" max="512" width="9" style="475"/>
    <col min="513" max="513" width="7" style="475" customWidth="1"/>
    <col min="514" max="514" width="26.125" style="475" customWidth="1"/>
    <col min="515" max="515" width="14.375" style="475" customWidth="1"/>
    <col min="516" max="516" width="13.125" style="475" customWidth="1"/>
    <col min="517" max="517" width="36.125" style="475" customWidth="1"/>
    <col min="518" max="518" width="7" style="475" customWidth="1"/>
    <col min="519" max="519" width="3.25" style="475" customWidth="1"/>
    <col min="520" max="520" width="14.375" style="475" customWidth="1"/>
    <col min="521" max="521" width="13.125" style="475" customWidth="1"/>
    <col min="522" max="522" width="12.5" style="475" customWidth="1"/>
    <col min="523" max="523" width="43.375" style="475" customWidth="1"/>
    <col min="524" max="768" width="9" style="475"/>
    <col min="769" max="769" width="7" style="475" customWidth="1"/>
    <col min="770" max="770" width="26.125" style="475" customWidth="1"/>
    <col min="771" max="771" width="14.375" style="475" customWidth="1"/>
    <col min="772" max="772" width="13.125" style="475" customWidth="1"/>
    <col min="773" max="773" width="36.125" style="475" customWidth="1"/>
    <col min="774" max="774" width="7" style="475" customWidth="1"/>
    <col min="775" max="775" width="3.25" style="475" customWidth="1"/>
    <col min="776" max="776" width="14.375" style="475" customWidth="1"/>
    <col min="777" max="777" width="13.125" style="475" customWidth="1"/>
    <col min="778" max="778" width="12.5" style="475" customWidth="1"/>
    <col min="779" max="779" width="43.375" style="475" customWidth="1"/>
    <col min="780" max="1024" width="9" style="475"/>
    <col min="1025" max="1025" width="7" style="475" customWidth="1"/>
    <col min="1026" max="1026" width="26.125" style="475" customWidth="1"/>
    <col min="1027" max="1027" width="14.375" style="475" customWidth="1"/>
    <col min="1028" max="1028" width="13.125" style="475" customWidth="1"/>
    <col min="1029" max="1029" width="36.125" style="475" customWidth="1"/>
    <col min="1030" max="1030" width="7" style="475" customWidth="1"/>
    <col min="1031" max="1031" width="3.25" style="475" customWidth="1"/>
    <col min="1032" max="1032" width="14.375" style="475" customWidth="1"/>
    <col min="1033" max="1033" width="13.125" style="475" customWidth="1"/>
    <col min="1034" max="1034" width="12.5" style="475" customWidth="1"/>
    <col min="1035" max="1035" width="43.375" style="475" customWidth="1"/>
    <col min="1036" max="1280" width="9" style="475"/>
    <col min="1281" max="1281" width="7" style="475" customWidth="1"/>
    <col min="1282" max="1282" width="26.125" style="475" customWidth="1"/>
    <col min="1283" max="1283" width="14.375" style="475" customWidth="1"/>
    <col min="1284" max="1284" width="13.125" style="475" customWidth="1"/>
    <col min="1285" max="1285" width="36.125" style="475" customWidth="1"/>
    <col min="1286" max="1286" width="7" style="475" customWidth="1"/>
    <col min="1287" max="1287" width="3.25" style="475" customWidth="1"/>
    <col min="1288" max="1288" width="14.375" style="475" customWidth="1"/>
    <col min="1289" max="1289" width="13.125" style="475" customWidth="1"/>
    <col min="1290" max="1290" width="12.5" style="475" customWidth="1"/>
    <col min="1291" max="1291" width="43.375" style="475" customWidth="1"/>
    <col min="1292" max="1536" width="9" style="475"/>
    <col min="1537" max="1537" width="7" style="475" customWidth="1"/>
    <col min="1538" max="1538" width="26.125" style="475" customWidth="1"/>
    <col min="1539" max="1539" width="14.375" style="475" customWidth="1"/>
    <col min="1540" max="1540" width="13.125" style="475" customWidth="1"/>
    <col min="1541" max="1541" width="36.125" style="475" customWidth="1"/>
    <col min="1542" max="1542" width="7" style="475" customWidth="1"/>
    <col min="1543" max="1543" width="3.25" style="475" customWidth="1"/>
    <col min="1544" max="1544" width="14.375" style="475" customWidth="1"/>
    <col min="1545" max="1545" width="13.125" style="475" customWidth="1"/>
    <col min="1546" max="1546" width="12.5" style="475" customWidth="1"/>
    <col min="1547" max="1547" width="43.375" style="475" customWidth="1"/>
    <col min="1548" max="1792" width="9" style="475"/>
    <col min="1793" max="1793" width="7" style="475" customWidth="1"/>
    <col min="1794" max="1794" width="26.125" style="475" customWidth="1"/>
    <col min="1795" max="1795" width="14.375" style="475" customWidth="1"/>
    <col min="1796" max="1796" width="13.125" style="475" customWidth="1"/>
    <col min="1797" max="1797" width="36.125" style="475" customWidth="1"/>
    <col min="1798" max="1798" width="7" style="475" customWidth="1"/>
    <col min="1799" max="1799" width="3.25" style="475" customWidth="1"/>
    <col min="1800" max="1800" width="14.375" style="475" customWidth="1"/>
    <col min="1801" max="1801" width="13.125" style="475" customWidth="1"/>
    <col min="1802" max="1802" width="12.5" style="475" customWidth="1"/>
    <col min="1803" max="1803" width="43.375" style="475" customWidth="1"/>
    <col min="1804" max="2048" width="9" style="475"/>
    <col min="2049" max="2049" width="7" style="475" customWidth="1"/>
    <col min="2050" max="2050" width="26.125" style="475" customWidth="1"/>
    <col min="2051" max="2051" width="14.375" style="475" customWidth="1"/>
    <col min="2052" max="2052" width="13.125" style="475" customWidth="1"/>
    <col min="2053" max="2053" width="36.125" style="475" customWidth="1"/>
    <col min="2054" max="2054" width="7" style="475" customWidth="1"/>
    <col min="2055" max="2055" width="3.25" style="475" customWidth="1"/>
    <col min="2056" max="2056" width="14.375" style="475" customWidth="1"/>
    <col min="2057" max="2057" width="13.125" style="475" customWidth="1"/>
    <col min="2058" max="2058" width="12.5" style="475" customWidth="1"/>
    <col min="2059" max="2059" width="43.375" style="475" customWidth="1"/>
    <col min="2060" max="2304" width="9" style="475"/>
    <col min="2305" max="2305" width="7" style="475" customWidth="1"/>
    <col min="2306" max="2306" width="26.125" style="475" customWidth="1"/>
    <col min="2307" max="2307" width="14.375" style="475" customWidth="1"/>
    <col min="2308" max="2308" width="13.125" style="475" customWidth="1"/>
    <col min="2309" max="2309" width="36.125" style="475" customWidth="1"/>
    <col min="2310" max="2310" width="7" style="475" customWidth="1"/>
    <col min="2311" max="2311" width="3.25" style="475" customWidth="1"/>
    <col min="2312" max="2312" width="14.375" style="475" customWidth="1"/>
    <col min="2313" max="2313" width="13.125" style="475" customWidth="1"/>
    <col min="2314" max="2314" width="12.5" style="475" customWidth="1"/>
    <col min="2315" max="2315" width="43.375" style="475" customWidth="1"/>
    <col min="2316" max="2560" width="9" style="475"/>
    <col min="2561" max="2561" width="7" style="475" customWidth="1"/>
    <col min="2562" max="2562" width="26.125" style="475" customWidth="1"/>
    <col min="2563" max="2563" width="14.375" style="475" customWidth="1"/>
    <col min="2564" max="2564" width="13.125" style="475" customWidth="1"/>
    <col min="2565" max="2565" width="36.125" style="475" customWidth="1"/>
    <col min="2566" max="2566" width="7" style="475" customWidth="1"/>
    <col min="2567" max="2567" width="3.25" style="475" customWidth="1"/>
    <col min="2568" max="2568" width="14.375" style="475" customWidth="1"/>
    <col min="2569" max="2569" width="13.125" style="475" customWidth="1"/>
    <col min="2570" max="2570" width="12.5" style="475" customWidth="1"/>
    <col min="2571" max="2571" width="43.375" style="475" customWidth="1"/>
    <col min="2572" max="2816" width="9" style="475"/>
    <col min="2817" max="2817" width="7" style="475" customWidth="1"/>
    <col min="2818" max="2818" width="26.125" style="475" customWidth="1"/>
    <col min="2819" max="2819" width="14.375" style="475" customWidth="1"/>
    <col min="2820" max="2820" width="13.125" style="475" customWidth="1"/>
    <col min="2821" max="2821" width="36.125" style="475" customWidth="1"/>
    <col min="2822" max="2822" width="7" style="475" customWidth="1"/>
    <col min="2823" max="2823" width="3.25" style="475" customWidth="1"/>
    <col min="2824" max="2824" width="14.375" style="475" customWidth="1"/>
    <col min="2825" max="2825" width="13.125" style="475" customWidth="1"/>
    <col min="2826" max="2826" width="12.5" style="475" customWidth="1"/>
    <col min="2827" max="2827" width="43.375" style="475" customWidth="1"/>
    <col min="2828" max="3072" width="9" style="475"/>
    <col min="3073" max="3073" width="7" style="475" customWidth="1"/>
    <col min="3074" max="3074" width="26.125" style="475" customWidth="1"/>
    <col min="3075" max="3075" width="14.375" style="475" customWidth="1"/>
    <col min="3076" max="3076" width="13.125" style="475" customWidth="1"/>
    <col min="3077" max="3077" width="36.125" style="475" customWidth="1"/>
    <col min="3078" max="3078" width="7" style="475" customWidth="1"/>
    <col min="3079" max="3079" width="3.25" style="475" customWidth="1"/>
    <col min="3080" max="3080" width="14.375" style="475" customWidth="1"/>
    <col min="3081" max="3081" width="13.125" style="475" customWidth="1"/>
    <col min="3082" max="3082" width="12.5" style="475" customWidth="1"/>
    <col min="3083" max="3083" width="43.375" style="475" customWidth="1"/>
    <col min="3084" max="3328" width="9" style="475"/>
    <col min="3329" max="3329" width="7" style="475" customWidth="1"/>
    <col min="3330" max="3330" width="26.125" style="475" customWidth="1"/>
    <col min="3331" max="3331" width="14.375" style="475" customWidth="1"/>
    <col min="3332" max="3332" width="13.125" style="475" customWidth="1"/>
    <col min="3333" max="3333" width="36.125" style="475" customWidth="1"/>
    <col min="3334" max="3334" width="7" style="475" customWidth="1"/>
    <col min="3335" max="3335" width="3.25" style="475" customWidth="1"/>
    <col min="3336" max="3336" width="14.375" style="475" customWidth="1"/>
    <col min="3337" max="3337" width="13.125" style="475" customWidth="1"/>
    <col min="3338" max="3338" width="12.5" style="475" customWidth="1"/>
    <col min="3339" max="3339" width="43.375" style="475" customWidth="1"/>
    <col min="3340" max="3584" width="9" style="475"/>
    <col min="3585" max="3585" width="7" style="475" customWidth="1"/>
    <col min="3586" max="3586" width="26.125" style="475" customWidth="1"/>
    <col min="3587" max="3587" width="14.375" style="475" customWidth="1"/>
    <col min="3588" max="3588" width="13.125" style="475" customWidth="1"/>
    <col min="3589" max="3589" width="36.125" style="475" customWidth="1"/>
    <col min="3590" max="3590" width="7" style="475" customWidth="1"/>
    <col min="3591" max="3591" width="3.25" style="475" customWidth="1"/>
    <col min="3592" max="3592" width="14.375" style="475" customWidth="1"/>
    <col min="3593" max="3593" width="13.125" style="475" customWidth="1"/>
    <col min="3594" max="3594" width="12.5" style="475" customWidth="1"/>
    <col min="3595" max="3595" width="43.375" style="475" customWidth="1"/>
    <col min="3596" max="3840" width="9" style="475"/>
    <col min="3841" max="3841" width="7" style="475" customWidth="1"/>
    <col min="3842" max="3842" width="26.125" style="475" customWidth="1"/>
    <col min="3843" max="3843" width="14.375" style="475" customWidth="1"/>
    <col min="3844" max="3844" width="13.125" style="475" customWidth="1"/>
    <col min="3845" max="3845" width="36.125" style="475" customWidth="1"/>
    <col min="3846" max="3846" width="7" style="475" customWidth="1"/>
    <col min="3847" max="3847" width="3.25" style="475" customWidth="1"/>
    <col min="3848" max="3848" width="14.375" style="475" customWidth="1"/>
    <col min="3849" max="3849" width="13.125" style="475" customWidth="1"/>
    <col min="3850" max="3850" width="12.5" style="475" customWidth="1"/>
    <col min="3851" max="3851" width="43.375" style="475" customWidth="1"/>
    <col min="3852" max="4096" width="9" style="475"/>
    <col min="4097" max="4097" width="7" style="475" customWidth="1"/>
    <col min="4098" max="4098" width="26.125" style="475" customWidth="1"/>
    <col min="4099" max="4099" width="14.375" style="475" customWidth="1"/>
    <col min="4100" max="4100" width="13.125" style="475" customWidth="1"/>
    <col min="4101" max="4101" width="36.125" style="475" customWidth="1"/>
    <col min="4102" max="4102" width="7" style="475" customWidth="1"/>
    <col min="4103" max="4103" width="3.25" style="475" customWidth="1"/>
    <col min="4104" max="4104" width="14.375" style="475" customWidth="1"/>
    <col min="4105" max="4105" width="13.125" style="475" customWidth="1"/>
    <col min="4106" max="4106" width="12.5" style="475" customWidth="1"/>
    <col min="4107" max="4107" width="43.375" style="475" customWidth="1"/>
    <col min="4108" max="4352" width="9" style="475"/>
    <col min="4353" max="4353" width="7" style="475" customWidth="1"/>
    <col min="4354" max="4354" width="26.125" style="475" customWidth="1"/>
    <col min="4355" max="4355" width="14.375" style="475" customWidth="1"/>
    <col min="4356" max="4356" width="13.125" style="475" customWidth="1"/>
    <col min="4357" max="4357" width="36.125" style="475" customWidth="1"/>
    <col min="4358" max="4358" width="7" style="475" customWidth="1"/>
    <col min="4359" max="4359" width="3.25" style="475" customWidth="1"/>
    <col min="4360" max="4360" width="14.375" style="475" customWidth="1"/>
    <col min="4361" max="4361" width="13.125" style="475" customWidth="1"/>
    <col min="4362" max="4362" width="12.5" style="475" customWidth="1"/>
    <col min="4363" max="4363" width="43.375" style="475" customWidth="1"/>
    <col min="4364" max="4608" width="9" style="475"/>
    <col min="4609" max="4609" width="7" style="475" customWidth="1"/>
    <col min="4610" max="4610" width="26.125" style="475" customWidth="1"/>
    <col min="4611" max="4611" width="14.375" style="475" customWidth="1"/>
    <col min="4612" max="4612" width="13.125" style="475" customWidth="1"/>
    <col min="4613" max="4613" width="36.125" style="475" customWidth="1"/>
    <col min="4614" max="4614" width="7" style="475" customWidth="1"/>
    <col min="4615" max="4615" width="3.25" style="475" customWidth="1"/>
    <col min="4616" max="4616" width="14.375" style="475" customWidth="1"/>
    <col min="4617" max="4617" width="13.125" style="475" customWidth="1"/>
    <col min="4618" max="4618" width="12.5" style="475" customWidth="1"/>
    <col min="4619" max="4619" width="43.375" style="475" customWidth="1"/>
    <col min="4620" max="4864" width="9" style="475"/>
    <col min="4865" max="4865" width="7" style="475" customWidth="1"/>
    <col min="4866" max="4866" width="26.125" style="475" customWidth="1"/>
    <col min="4867" max="4867" width="14.375" style="475" customWidth="1"/>
    <col min="4868" max="4868" width="13.125" style="475" customWidth="1"/>
    <col min="4869" max="4869" width="36.125" style="475" customWidth="1"/>
    <col min="4870" max="4870" width="7" style="475" customWidth="1"/>
    <col min="4871" max="4871" width="3.25" style="475" customWidth="1"/>
    <col min="4872" max="4872" width="14.375" style="475" customWidth="1"/>
    <col min="4873" max="4873" width="13.125" style="475" customWidth="1"/>
    <col min="4874" max="4874" width="12.5" style="475" customWidth="1"/>
    <col min="4875" max="4875" width="43.375" style="475" customWidth="1"/>
    <col min="4876" max="5120" width="9" style="475"/>
    <col min="5121" max="5121" width="7" style="475" customWidth="1"/>
    <col min="5122" max="5122" width="26.125" style="475" customWidth="1"/>
    <col min="5123" max="5123" width="14.375" style="475" customWidth="1"/>
    <col min="5124" max="5124" width="13.125" style="475" customWidth="1"/>
    <col min="5125" max="5125" width="36.125" style="475" customWidth="1"/>
    <col min="5126" max="5126" width="7" style="475" customWidth="1"/>
    <col min="5127" max="5127" width="3.25" style="475" customWidth="1"/>
    <col min="5128" max="5128" width="14.375" style="475" customWidth="1"/>
    <col min="5129" max="5129" width="13.125" style="475" customWidth="1"/>
    <col min="5130" max="5130" width="12.5" style="475" customWidth="1"/>
    <col min="5131" max="5131" width="43.375" style="475" customWidth="1"/>
    <col min="5132" max="5376" width="9" style="475"/>
    <col min="5377" max="5377" width="7" style="475" customWidth="1"/>
    <col min="5378" max="5378" width="26.125" style="475" customWidth="1"/>
    <col min="5379" max="5379" width="14.375" style="475" customWidth="1"/>
    <col min="5380" max="5380" width="13.125" style="475" customWidth="1"/>
    <col min="5381" max="5381" width="36.125" style="475" customWidth="1"/>
    <col min="5382" max="5382" width="7" style="475" customWidth="1"/>
    <col min="5383" max="5383" width="3.25" style="475" customWidth="1"/>
    <col min="5384" max="5384" width="14.375" style="475" customWidth="1"/>
    <col min="5385" max="5385" width="13.125" style="475" customWidth="1"/>
    <col min="5386" max="5386" width="12.5" style="475" customWidth="1"/>
    <col min="5387" max="5387" width="43.375" style="475" customWidth="1"/>
    <col min="5388" max="5632" width="9" style="475"/>
    <col min="5633" max="5633" width="7" style="475" customWidth="1"/>
    <col min="5634" max="5634" width="26.125" style="475" customWidth="1"/>
    <col min="5635" max="5635" width="14.375" style="475" customWidth="1"/>
    <col min="5636" max="5636" width="13.125" style="475" customWidth="1"/>
    <col min="5637" max="5637" width="36.125" style="475" customWidth="1"/>
    <col min="5638" max="5638" width="7" style="475" customWidth="1"/>
    <col min="5639" max="5639" width="3.25" style="475" customWidth="1"/>
    <col min="5640" max="5640" width="14.375" style="475" customWidth="1"/>
    <col min="5641" max="5641" width="13.125" style="475" customWidth="1"/>
    <col min="5642" max="5642" width="12.5" style="475" customWidth="1"/>
    <col min="5643" max="5643" width="43.375" style="475" customWidth="1"/>
    <col min="5644" max="5888" width="9" style="475"/>
    <col min="5889" max="5889" width="7" style="475" customWidth="1"/>
    <col min="5890" max="5890" width="26.125" style="475" customWidth="1"/>
    <col min="5891" max="5891" width="14.375" style="475" customWidth="1"/>
    <col min="5892" max="5892" width="13.125" style="475" customWidth="1"/>
    <col min="5893" max="5893" width="36.125" style="475" customWidth="1"/>
    <col min="5894" max="5894" width="7" style="475" customWidth="1"/>
    <col min="5895" max="5895" width="3.25" style="475" customWidth="1"/>
    <col min="5896" max="5896" width="14.375" style="475" customWidth="1"/>
    <col min="5897" max="5897" width="13.125" style="475" customWidth="1"/>
    <col min="5898" max="5898" width="12.5" style="475" customWidth="1"/>
    <col min="5899" max="5899" width="43.375" style="475" customWidth="1"/>
    <col min="5900" max="6144" width="9" style="475"/>
    <col min="6145" max="6145" width="7" style="475" customWidth="1"/>
    <col min="6146" max="6146" width="26.125" style="475" customWidth="1"/>
    <col min="6147" max="6147" width="14.375" style="475" customWidth="1"/>
    <col min="6148" max="6148" width="13.125" style="475" customWidth="1"/>
    <col min="6149" max="6149" width="36.125" style="475" customWidth="1"/>
    <col min="6150" max="6150" width="7" style="475" customWidth="1"/>
    <col min="6151" max="6151" width="3.25" style="475" customWidth="1"/>
    <col min="6152" max="6152" width="14.375" style="475" customWidth="1"/>
    <col min="6153" max="6153" width="13.125" style="475" customWidth="1"/>
    <col min="6154" max="6154" width="12.5" style="475" customWidth="1"/>
    <col min="6155" max="6155" width="43.375" style="475" customWidth="1"/>
    <col min="6156" max="6400" width="9" style="475"/>
    <col min="6401" max="6401" width="7" style="475" customWidth="1"/>
    <col min="6402" max="6402" width="26.125" style="475" customWidth="1"/>
    <col min="6403" max="6403" width="14.375" style="475" customWidth="1"/>
    <col min="6404" max="6404" width="13.125" style="475" customWidth="1"/>
    <col min="6405" max="6405" width="36.125" style="475" customWidth="1"/>
    <col min="6406" max="6406" width="7" style="475" customWidth="1"/>
    <col min="6407" max="6407" width="3.25" style="475" customWidth="1"/>
    <col min="6408" max="6408" width="14.375" style="475" customWidth="1"/>
    <col min="6409" max="6409" width="13.125" style="475" customWidth="1"/>
    <col min="6410" max="6410" width="12.5" style="475" customWidth="1"/>
    <col min="6411" max="6411" width="43.375" style="475" customWidth="1"/>
    <col min="6412" max="6656" width="9" style="475"/>
    <col min="6657" max="6657" width="7" style="475" customWidth="1"/>
    <col min="6658" max="6658" width="26.125" style="475" customWidth="1"/>
    <col min="6659" max="6659" width="14.375" style="475" customWidth="1"/>
    <col min="6660" max="6660" width="13.125" style="475" customWidth="1"/>
    <col min="6661" max="6661" width="36.125" style="475" customWidth="1"/>
    <col min="6662" max="6662" width="7" style="475" customWidth="1"/>
    <col min="6663" max="6663" width="3.25" style="475" customWidth="1"/>
    <col min="6664" max="6664" width="14.375" style="475" customWidth="1"/>
    <col min="6665" max="6665" width="13.125" style="475" customWidth="1"/>
    <col min="6666" max="6666" width="12.5" style="475" customWidth="1"/>
    <col min="6667" max="6667" width="43.375" style="475" customWidth="1"/>
    <col min="6668" max="6912" width="9" style="475"/>
    <col min="6913" max="6913" width="7" style="475" customWidth="1"/>
    <col min="6914" max="6914" width="26.125" style="475" customWidth="1"/>
    <col min="6915" max="6915" width="14.375" style="475" customWidth="1"/>
    <col min="6916" max="6916" width="13.125" style="475" customWidth="1"/>
    <col min="6917" max="6917" width="36.125" style="475" customWidth="1"/>
    <col min="6918" max="6918" width="7" style="475" customWidth="1"/>
    <col min="6919" max="6919" width="3.25" style="475" customWidth="1"/>
    <col min="6920" max="6920" width="14.375" style="475" customWidth="1"/>
    <col min="6921" max="6921" width="13.125" style="475" customWidth="1"/>
    <col min="6922" max="6922" width="12.5" style="475" customWidth="1"/>
    <col min="6923" max="6923" width="43.375" style="475" customWidth="1"/>
    <col min="6924" max="7168" width="9" style="475"/>
    <col min="7169" max="7169" width="7" style="475" customWidth="1"/>
    <col min="7170" max="7170" width="26.125" style="475" customWidth="1"/>
    <col min="7171" max="7171" width="14.375" style="475" customWidth="1"/>
    <col min="7172" max="7172" width="13.125" style="475" customWidth="1"/>
    <col min="7173" max="7173" width="36.125" style="475" customWidth="1"/>
    <col min="7174" max="7174" width="7" style="475" customWidth="1"/>
    <col min="7175" max="7175" width="3.25" style="475" customWidth="1"/>
    <col min="7176" max="7176" width="14.375" style="475" customWidth="1"/>
    <col min="7177" max="7177" width="13.125" style="475" customWidth="1"/>
    <col min="7178" max="7178" width="12.5" style="475" customWidth="1"/>
    <col min="7179" max="7179" width="43.375" style="475" customWidth="1"/>
    <col min="7180" max="7424" width="9" style="475"/>
    <col min="7425" max="7425" width="7" style="475" customWidth="1"/>
    <col min="7426" max="7426" width="26.125" style="475" customWidth="1"/>
    <col min="7427" max="7427" width="14.375" style="475" customWidth="1"/>
    <col min="7428" max="7428" width="13.125" style="475" customWidth="1"/>
    <col min="7429" max="7429" width="36.125" style="475" customWidth="1"/>
    <col min="7430" max="7430" width="7" style="475" customWidth="1"/>
    <col min="7431" max="7431" width="3.25" style="475" customWidth="1"/>
    <col min="7432" max="7432" width="14.375" style="475" customWidth="1"/>
    <col min="7433" max="7433" width="13.125" style="475" customWidth="1"/>
    <col min="7434" max="7434" width="12.5" style="475" customWidth="1"/>
    <col min="7435" max="7435" width="43.375" style="475" customWidth="1"/>
    <col min="7436" max="7680" width="9" style="475"/>
    <col min="7681" max="7681" width="7" style="475" customWidth="1"/>
    <col min="7682" max="7682" width="26.125" style="475" customWidth="1"/>
    <col min="7683" max="7683" width="14.375" style="475" customWidth="1"/>
    <col min="7684" max="7684" width="13.125" style="475" customWidth="1"/>
    <col min="7685" max="7685" width="36.125" style="475" customWidth="1"/>
    <col min="7686" max="7686" width="7" style="475" customWidth="1"/>
    <col min="7687" max="7687" width="3.25" style="475" customWidth="1"/>
    <col min="7688" max="7688" width="14.375" style="475" customWidth="1"/>
    <col min="7689" max="7689" width="13.125" style="475" customWidth="1"/>
    <col min="7690" max="7690" width="12.5" style="475" customWidth="1"/>
    <col min="7691" max="7691" width="43.375" style="475" customWidth="1"/>
    <col min="7692" max="7936" width="9" style="475"/>
    <col min="7937" max="7937" width="7" style="475" customWidth="1"/>
    <col min="7938" max="7938" width="26.125" style="475" customWidth="1"/>
    <col min="7939" max="7939" width="14.375" style="475" customWidth="1"/>
    <col min="7940" max="7940" width="13.125" style="475" customWidth="1"/>
    <col min="7941" max="7941" width="36.125" style="475" customWidth="1"/>
    <col min="7942" max="7942" width="7" style="475" customWidth="1"/>
    <col min="7943" max="7943" width="3.25" style="475" customWidth="1"/>
    <col min="7944" max="7944" width="14.375" style="475" customWidth="1"/>
    <col min="7945" max="7945" width="13.125" style="475" customWidth="1"/>
    <col min="7946" max="7946" width="12.5" style="475" customWidth="1"/>
    <col min="7947" max="7947" width="43.375" style="475" customWidth="1"/>
    <col min="7948" max="8192" width="9" style="475"/>
    <col min="8193" max="8193" width="7" style="475" customWidth="1"/>
    <col min="8194" max="8194" width="26.125" style="475" customWidth="1"/>
    <col min="8195" max="8195" width="14.375" style="475" customWidth="1"/>
    <col min="8196" max="8196" width="13.125" style="475" customWidth="1"/>
    <col min="8197" max="8197" width="36.125" style="475" customWidth="1"/>
    <col min="8198" max="8198" width="7" style="475" customWidth="1"/>
    <col min="8199" max="8199" width="3.25" style="475" customWidth="1"/>
    <col min="8200" max="8200" width="14.375" style="475" customWidth="1"/>
    <col min="8201" max="8201" width="13.125" style="475" customWidth="1"/>
    <col min="8202" max="8202" width="12.5" style="475" customWidth="1"/>
    <col min="8203" max="8203" width="43.375" style="475" customWidth="1"/>
    <col min="8204" max="8448" width="9" style="475"/>
    <col min="8449" max="8449" width="7" style="475" customWidth="1"/>
    <col min="8450" max="8450" width="26.125" style="475" customWidth="1"/>
    <col min="8451" max="8451" width="14.375" style="475" customWidth="1"/>
    <col min="8452" max="8452" width="13.125" style="475" customWidth="1"/>
    <col min="8453" max="8453" width="36.125" style="475" customWidth="1"/>
    <col min="8454" max="8454" width="7" style="475" customWidth="1"/>
    <col min="8455" max="8455" width="3.25" style="475" customWidth="1"/>
    <col min="8456" max="8456" width="14.375" style="475" customWidth="1"/>
    <col min="8457" max="8457" width="13.125" style="475" customWidth="1"/>
    <col min="8458" max="8458" width="12.5" style="475" customWidth="1"/>
    <col min="8459" max="8459" width="43.375" style="475" customWidth="1"/>
    <col min="8460" max="8704" width="9" style="475"/>
    <col min="8705" max="8705" width="7" style="475" customWidth="1"/>
    <col min="8706" max="8706" width="26.125" style="475" customWidth="1"/>
    <col min="8707" max="8707" width="14.375" style="475" customWidth="1"/>
    <col min="8708" max="8708" width="13.125" style="475" customWidth="1"/>
    <col min="8709" max="8709" width="36.125" style="475" customWidth="1"/>
    <col min="8710" max="8710" width="7" style="475" customWidth="1"/>
    <col min="8711" max="8711" width="3.25" style="475" customWidth="1"/>
    <col min="8712" max="8712" width="14.375" style="475" customWidth="1"/>
    <col min="8713" max="8713" width="13.125" style="475" customWidth="1"/>
    <col min="8714" max="8714" width="12.5" style="475" customWidth="1"/>
    <col min="8715" max="8715" width="43.375" style="475" customWidth="1"/>
    <col min="8716" max="8960" width="9" style="475"/>
    <col min="8961" max="8961" width="7" style="475" customWidth="1"/>
    <col min="8962" max="8962" width="26.125" style="475" customWidth="1"/>
    <col min="8963" max="8963" width="14.375" style="475" customWidth="1"/>
    <col min="8964" max="8964" width="13.125" style="475" customWidth="1"/>
    <col min="8965" max="8965" width="36.125" style="475" customWidth="1"/>
    <col min="8966" max="8966" width="7" style="475" customWidth="1"/>
    <col min="8967" max="8967" width="3.25" style="475" customWidth="1"/>
    <col min="8968" max="8968" width="14.375" style="475" customWidth="1"/>
    <col min="8969" max="8969" width="13.125" style="475" customWidth="1"/>
    <col min="8970" max="8970" width="12.5" style="475" customWidth="1"/>
    <col min="8971" max="8971" width="43.375" style="475" customWidth="1"/>
    <col min="8972" max="9216" width="9" style="475"/>
    <col min="9217" max="9217" width="7" style="475" customWidth="1"/>
    <col min="9218" max="9218" width="26.125" style="475" customWidth="1"/>
    <col min="9219" max="9219" width="14.375" style="475" customWidth="1"/>
    <col min="9220" max="9220" width="13.125" style="475" customWidth="1"/>
    <col min="9221" max="9221" width="36.125" style="475" customWidth="1"/>
    <col min="9222" max="9222" width="7" style="475" customWidth="1"/>
    <col min="9223" max="9223" width="3.25" style="475" customWidth="1"/>
    <col min="9224" max="9224" width="14.375" style="475" customWidth="1"/>
    <col min="9225" max="9225" width="13.125" style="475" customWidth="1"/>
    <col min="9226" max="9226" width="12.5" style="475" customWidth="1"/>
    <col min="9227" max="9227" width="43.375" style="475" customWidth="1"/>
    <col min="9228" max="9472" width="9" style="475"/>
    <col min="9473" max="9473" width="7" style="475" customWidth="1"/>
    <col min="9474" max="9474" width="26.125" style="475" customWidth="1"/>
    <col min="9475" max="9475" width="14.375" style="475" customWidth="1"/>
    <col min="9476" max="9476" width="13.125" style="475" customWidth="1"/>
    <col min="9477" max="9477" width="36.125" style="475" customWidth="1"/>
    <col min="9478" max="9478" width="7" style="475" customWidth="1"/>
    <col min="9479" max="9479" width="3.25" style="475" customWidth="1"/>
    <col min="9480" max="9480" width="14.375" style="475" customWidth="1"/>
    <col min="9481" max="9481" width="13.125" style="475" customWidth="1"/>
    <col min="9482" max="9482" width="12.5" style="475" customWidth="1"/>
    <col min="9483" max="9483" width="43.375" style="475" customWidth="1"/>
    <col min="9484" max="9728" width="9" style="475"/>
    <col min="9729" max="9729" width="7" style="475" customWidth="1"/>
    <col min="9730" max="9730" width="26.125" style="475" customWidth="1"/>
    <col min="9731" max="9731" width="14.375" style="475" customWidth="1"/>
    <col min="9732" max="9732" width="13.125" style="475" customWidth="1"/>
    <col min="9733" max="9733" width="36.125" style="475" customWidth="1"/>
    <col min="9734" max="9734" width="7" style="475" customWidth="1"/>
    <col min="9735" max="9735" width="3.25" style="475" customWidth="1"/>
    <col min="9736" max="9736" width="14.375" style="475" customWidth="1"/>
    <col min="9737" max="9737" width="13.125" style="475" customWidth="1"/>
    <col min="9738" max="9738" width="12.5" style="475" customWidth="1"/>
    <col min="9739" max="9739" width="43.375" style="475" customWidth="1"/>
    <col min="9740" max="9984" width="9" style="475"/>
    <col min="9985" max="9985" width="7" style="475" customWidth="1"/>
    <col min="9986" max="9986" width="26.125" style="475" customWidth="1"/>
    <col min="9987" max="9987" width="14.375" style="475" customWidth="1"/>
    <col min="9988" max="9988" width="13.125" style="475" customWidth="1"/>
    <col min="9989" max="9989" width="36.125" style="475" customWidth="1"/>
    <col min="9990" max="9990" width="7" style="475" customWidth="1"/>
    <col min="9991" max="9991" width="3.25" style="475" customWidth="1"/>
    <col min="9992" max="9992" width="14.375" style="475" customWidth="1"/>
    <col min="9993" max="9993" width="13.125" style="475" customWidth="1"/>
    <col min="9994" max="9994" width="12.5" style="475" customWidth="1"/>
    <col min="9995" max="9995" width="43.375" style="475" customWidth="1"/>
    <col min="9996" max="10240" width="9" style="475"/>
    <col min="10241" max="10241" width="7" style="475" customWidth="1"/>
    <col min="10242" max="10242" width="26.125" style="475" customWidth="1"/>
    <col min="10243" max="10243" width="14.375" style="475" customWidth="1"/>
    <col min="10244" max="10244" width="13.125" style="475" customWidth="1"/>
    <col min="10245" max="10245" width="36.125" style="475" customWidth="1"/>
    <col min="10246" max="10246" width="7" style="475" customWidth="1"/>
    <col min="10247" max="10247" width="3.25" style="475" customWidth="1"/>
    <col min="10248" max="10248" width="14.375" style="475" customWidth="1"/>
    <col min="10249" max="10249" width="13.125" style="475" customWidth="1"/>
    <col min="10250" max="10250" width="12.5" style="475" customWidth="1"/>
    <col min="10251" max="10251" width="43.375" style="475" customWidth="1"/>
    <col min="10252" max="10496" width="9" style="475"/>
    <col min="10497" max="10497" width="7" style="475" customWidth="1"/>
    <col min="10498" max="10498" width="26.125" style="475" customWidth="1"/>
    <col min="10499" max="10499" width="14.375" style="475" customWidth="1"/>
    <col min="10500" max="10500" width="13.125" style="475" customWidth="1"/>
    <col min="10501" max="10501" width="36.125" style="475" customWidth="1"/>
    <col min="10502" max="10502" width="7" style="475" customWidth="1"/>
    <col min="10503" max="10503" width="3.25" style="475" customWidth="1"/>
    <col min="10504" max="10504" width="14.375" style="475" customWidth="1"/>
    <col min="10505" max="10505" width="13.125" style="475" customWidth="1"/>
    <col min="10506" max="10506" width="12.5" style="475" customWidth="1"/>
    <col min="10507" max="10507" width="43.375" style="475" customWidth="1"/>
    <col min="10508" max="10752" width="9" style="475"/>
    <col min="10753" max="10753" width="7" style="475" customWidth="1"/>
    <col min="10754" max="10754" width="26.125" style="475" customWidth="1"/>
    <col min="10755" max="10755" width="14.375" style="475" customWidth="1"/>
    <col min="10756" max="10756" width="13.125" style="475" customWidth="1"/>
    <col min="10757" max="10757" width="36.125" style="475" customWidth="1"/>
    <col min="10758" max="10758" width="7" style="475" customWidth="1"/>
    <col min="10759" max="10759" width="3.25" style="475" customWidth="1"/>
    <col min="10760" max="10760" width="14.375" style="475" customWidth="1"/>
    <col min="10761" max="10761" width="13.125" style="475" customWidth="1"/>
    <col min="10762" max="10762" width="12.5" style="475" customWidth="1"/>
    <col min="10763" max="10763" width="43.375" style="475" customWidth="1"/>
    <col min="10764" max="11008" width="9" style="475"/>
    <col min="11009" max="11009" width="7" style="475" customWidth="1"/>
    <col min="11010" max="11010" width="26.125" style="475" customWidth="1"/>
    <col min="11011" max="11011" width="14.375" style="475" customWidth="1"/>
    <col min="11012" max="11012" width="13.125" style="475" customWidth="1"/>
    <col min="11013" max="11013" width="36.125" style="475" customWidth="1"/>
    <col min="11014" max="11014" width="7" style="475" customWidth="1"/>
    <col min="11015" max="11015" width="3.25" style="475" customWidth="1"/>
    <col min="11016" max="11016" width="14.375" style="475" customWidth="1"/>
    <col min="11017" max="11017" width="13.125" style="475" customWidth="1"/>
    <col min="11018" max="11018" width="12.5" style="475" customWidth="1"/>
    <col min="11019" max="11019" width="43.375" style="475" customWidth="1"/>
    <col min="11020" max="11264" width="9" style="475"/>
    <col min="11265" max="11265" width="7" style="475" customWidth="1"/>
    <col min="11266" max="11266" width="26.125" style="475" customWidth="1"/>
    <col min="11267" max="11267" width="14.375" style="475" customWidth="1"/>
    <col min="11268" max="11268" width="13.125" style="475" customWidth="1"/>
    <col min="11269" max="11269" width="36.125" style="475" customWidth="1"/>
    <col min="11270" max="11270" width="7" style="475" customWidth="1"/>
    <col min="11271" max="11271" width="3.25" style="475" customWidth="1"/>
    <col min="11272" max="11272" width="14.375" style="475" customWidth="1"/>
    <col min="11273" max="11273" width="13.125" style="475" customWidth="1"/>
    <col min="11274" max="11274" width="12.5" style="475" customWidth="1"/>
    <col min="11275" max="11275" width="43.375" style="475" customWidth="1"/>
    <col min="11276" max="11520" width="9" style="475"/>
    <col min="11521" max="11521" width="7" style="475" customWidth="1"/>
    <col min="11522" max="11522" width="26.125" style="475" customWidth="1"/>
    <col min="11523" max="11523" width="14.375" style="475" customWidth="1"/>
    <col min="11524" max="11524" width="13.125" style="475" customWidth="1"/>
    <col min="11525" max="11525" width="36.125" style="475" customWidth="1"/>
    <col min="11526" max="11526" width="7" style="475" customWidth="1"/>
    <col min="11527" max="11527" width="3.25" style="475" customWidth="1"/>
    <col min="11528" max="11528" width="14.375" style="475" customWidth="1"/>
    <col min="11529" max="11529" width="13.125" style="475" customWidth="1"/>
    <col min="11530" max="11530" width="12.5" style="475" customWidth="1"/>
    <col min="11531" max="11531" width="43.375" style="475" customWidth="1"/>
    <col min="11532" max="11776" width="9" style="475"/>
    <col min="11777" max="11777" width="7" style="475" customWidth="1"/>
    <col min="11778" max="11778" width="26.125" style="475" customWidth="1"/>
    <col min="11779" max="11779" width="14.375" style="475" customWidth="1"/>
    <col min="11780" max="11780" width="13.125" style="475" customWidth="1"/>
    <col min="11781" max="11781" width="36.125" style="475" customWidth="1"/>
    <col min="11782" max="11782" width="7" style="475" customWidth="1"/>
    <col min="11783" max="11783" width="3.25" style="475" customWidth="1"/>
    <col min="11784" max="11784" width="14.375" style="475" customWidth="1"/>
    <col min="11785" max="11785" width="13.125" style="475" customWidth="1"/>
    <col min="11786" max="11786" width="12.5" style="475" customWidth="1"/>
    <col min="11787" max="11787" width="43.375" style="475" customWidth="1"/>
    <col min="11788" max="12032" width="9" style="475"/>
    <col min="12033" max="12033" width="7" style="475" customWidth="1"/>
    <col min="12034" max="12034" width="26.125" style="475" customWidth="1"/>
    <col min="12035" max="12035" width="14.375" style="475" customWidth="1"/>
    <col min="12036" max="12036" width="13.125" style="475" customWidth="1"/>
    <col min="12037" max="12037" width="36.125" style="475" customWidth="1"/>
    <col min="12038" max="12038" width="7" style="475" customWidth="1"/>
    <col min="12039" max="12039" width="3.25" style="475" customWidth="1"/>
    <col min="12040" max="12040" width="14.375" style="475" customWidth="1"/>
    <col min="12041" max="12041" width="13.125" style="475" customWidth="1"/>
    <col min="12042" max="12042" width="12.5" style="475" customWidth="1"/>
    <col min="12043" max="12043" width="43.375" style="475" customWidth="1"/>
    <col min="12044" max="12288" width="9" style="475"/>
    <col min="12289" max="12289" width="7" style="475" customWidth="1"/>
    <col min="12290" max="12290" width="26.125" style="475" customWidth="1"/>
    <col min="12291" max="12291" width="14.375" style="475" customWidth="1"/>
    <col min="12292" max="12292" width="13.125" style="475" customWidth="1"/>
    <col min="12293" max="12293" width="36.125" style="475" customWidth="1"/>
    <col min="12294" max="12294" width="7" style="475" customWidth="1"/>
    <col min="12295" max="12295" width="3.25" style="475" customWidth="1"/>
    <col min="12296" max="12296" width="14.375" style="475" customWidth="1"/>
    <col min="12297" max="12297" width="13.125" style="475" customWidth="1"/>
    <col min="12298" max="12298" width="12.5" style="475" customWidth="1"/>
    <col min="12299" max="12299" width="43.375" style="475" customWidth="1"/>
    <col min="12300" max="12544" width="9" style="475"/>
    <col min="12545" max="12545" width="7" style="475" customWidth="1"/>
    <col min="12546" max="12546" width="26.125" style="475" customWidth="1"/>
    <col min="12547" max="12547" width="14.375" style="475" customWidth="1"/>
    <col min="12548" max="12548" width="13.125" style="475" customWidth="1"/>
    <col min="12549" max="12549" width="36.125" style="475" customWidth="1"/>
    <col min="12550" max="12550" width="7" style="475" customWidth="1"/>
    <col min="12551" max="12551" width="3.25" style="475" customWidth="1"/>
    <col min="12552" max="12552" width="14.375" style="475" customWidth="1"/>
    <col min="12553" max="12553" width="13.125" style="475" customWidth="1"/>
    <col min="12554" max="12554" width="12.5" style="475" customWidth="1"/>
    <col min="12555" max="12555" width="43.375" style="475" customWidth="1"/>
    <col min="12556" max="12800" width="9" style="475"/>
    <col min="12801" max="12801" width="7" style="475" customWidth="1"/>
    <col min="12802" max="12802" width="26.125" style="475" customWidth="1"/>
    <col min="12803" max="12803" width="14.375" style="475" customWidth="1"/>
    <col min="12804" max="12804" width="13.125" style="475" customWidth="1"/>
    <col min="12805" max="12805" width="36.125" style="475" customWidth="1"/>
    <col min="12806" max="12806" width="7" style="475" customWidth="1"/>
    <col min="12807" max="12807" width="3.25" style="475" customWidth="1"/>
    <col min="12808" max="12808" width="14.375" style="475" customWidth="1"/>
    <col min="12809" max="12809" width="13.125" style="475" customWidth="1"/>
    <col min="12810" max="12810" width="12.5" style="475" customWidth="1"/>
    <col min="12811" max="12811" width="43.375" style="475" customWidth="1"/>
    <col min="12812" max="13056" width="9" style="475"/>
    <col min="13057" max="13057" width="7" style="475" customWidth="1"/>
    <col min="13058" max="13058" width="26.125" style="475" customWidth="1"/>
    <col min="13059" max="13059" width="14.375" style="475" customWidth="1"/>
    <col min="13060" max="13060" width="13.125" style="475" customWidth="1"/>
    <col min="13061" max="13061" width="36.125" style="475" customWidth="1"/>
    <col min="13062" max="13062" width="7" style="475" customWidth="1"/>
    <col min="13063" max="13063" width="3.25" style="475" customWidth="1"/>
    <col min="13064" max="13064" width="14.375" style="475" customWidth="1"/>
    <col min="13065" max="13065" width="13.125" style="475" customWidth="1"/>
    <col min="13066" max="13066" width="12.5" style="475" customWidth="1"/>
    <col min="13067" max="13067" width="43.375" style="475" customWidth="1"/>
    <col min="13068" max="13312" width="9" style="475"/>
    <col min="13313" max="13313" width="7" style="475" customWidth="1"/>
    <col min="13314" max="13314" width="26.125" style="475" customWidth="1"/>
    <col min="13315" max="13315" width="14.375" style="475" customWidth="1"/>
    <col min="13316" max="13316" width="13.125" style="475" customWidth="1"/>
    <col min="13317" max="13317" width="36.125" style="475" customWidth="1"/>
    <col min="13318" max="13318" width="7" style="475" customWidth="1"/>
    <col min="13319" max="13319" width="3.25" style="475" customWidth="1"/>
    <col min="13320" max="13320" width="14.375" style="475" customWidth="1"/>
    <col min="13321" max="13321" width="13.125" style="475" customWidth="1"/>
    <col min="13322" max="13322" width="12.5" style="475" customWidth="1"/>
    <col min="13323" max="13323" width="43.375" style="475" customWidth="1"/>
    <col min="13324" max="13568" width="9" style="475"/>
    <col min="13569" max="13569" width="7" style="475" customWidth="1"/>
    <col min="13570" max="13570" width="26.125" style="475" customWidth="1"/>
    <col min="13571" max="13571" width="14.375" style="475" customWidth="1"/>
    <col min="13572" max="13572" width="13.125" style="475" customWidth="1"/>
    <col min="13573" max="13573" width="36.125" style="475" customWidth="1"/>
    <col min="13574" max="13574" width="7" style="475" customWidth="1"/>
    <col min="13575" max="13575" width="3.25" style="475" customWidth="1"/>
    <col min="13576" max="13576" width="14.375" style="475" customWidth="1"/>
    <col min="13577" max="13577" width="13.125" style="475" customWidth="1"/>
    <col min="13578" max="13578" width="12.5" style="475" customWidth="1"/>
    <col min="13579" max="13579" width="43.375" style="475" customWidth="1"/>
    <col min="13580" max="13824" width="9" style="475"/>
    <col min="13825" max="13825" width="7" style="475" customWidth="1"/>
    <col min="13826" max="13826" width="26.125" style="475" customWidth="1"/>
    <col min="13827" max="13827" width="14.375" style="475" customWidth="1"/>
    <col min="13828" max="13828" width="13.125" style="475" customWidth="1"/>
    <col min="13829" max="13829" width="36.125" style="475" customWidth="1"/>
    <col min="13830" max="13830" width="7" style="475" customWidth="1"/>
    <col min="13831" max="13831" width="3.25" style="475" customWidth="1"/>
    <col min="13832" max="13832" width="14.375" style="475" customWidth="1"/>
    <col min="13833" max="13833" width="13.125" style="475" customWidth="1"/>
    <col min="13834" max="13834" width="12.5" style="475" customWidth="1"/>
    <col min="13835" max="13835" width="43.375" style="475" customWidth="1"/>
    <col min="13836" max="14080" width="9" style="475"/>
    <col min="14081" max="14081" width="7" style="475" customWidth="1"/>
    <col min="14082" max="14082" width="26.125" style="475" customWidth="1"/>
    <col min="14083" max="14083" width="14.375" style="475" customWidth="1"/>
    <col min="14084" max="14084" width="13.125" style="475" customWidth="1"/>
    <col min="14085" max="14085" width="36.125" style="475" customWidth="1"/>
    <col min="14086" max="14086" width="7" style="475" customWidth="1"/>
    <col min="14087" max="14087" width="3.25" style="475" customWidth="1"/>
    <col min="14088" max="14088" width="14.375" style="475" customWidth="1"/>
    <col min="14089" max="14089" width="13.125" style="475" customWidth="1"/>
    <col min="14090" max="14090" width="12.5" style="475" customWidth="1"/>
    <col min="14091" max="14091" width="43.375" style="475" customWidth="1"/>
    <col min="14092" max="14336" width="9" style="475"/>
    <col min="14337" max="14337" width="7" style="475" customWidth="1"/>
    <col min="14338" max="14338" width="26.125" style="475" customWidth="1"/>
    <col min="14339" max="14339" width="14.375" style="475" customWidth="1"/>
    <col min="14340" max="14340" width="13.125" style="475" customWidth="1"/>
    <col min="14341" max="14341" width="36.125" style="475" customWidth="1"/>
    <col min="14342" max="14342" width="7" style="475" customWidth="1"/>
    <col min="14343" max="14343" width="3.25" style="475" customWidth="1"/>
    <col min="14344" max="14344" width="14.375" style="475" customWidth="1"/>
    <col min="14345" max="14345" width="13.125" style="475" customWidth="1"/>
    <col min="14346" max="14346" width="12.5" style="475" customWidth="1"/>
    <col min="14347" max="14347" width="43.375" style="475" customWidth="1"/>
    <col min="14348" max="14592" width="9" style="475"/>
    <col min="14593" max="14593" width="7" style="475" customWidth="1"/>
    <col min="14594" max="14594" width="26.125" style="475" customWidth="1"/>
    <col min="14595" max="14595" width="14.375" style="475" customWidth="1"/>
    <col min="14596" max="14596" width="13.125" style="475" customWidth="1"/>
    <col min="14597" max="14597" width="36.125" style="475" customWidth="1"/>
    <col min="14598" max="14598" width="7" style="475" customWidth="1"/>
    <col min="14599" max="14599" width="3.25" style="475" customWidth="1"/>
    <col min="14600" max="14600" width="14.375" style="475" customWidth="1"/>
    <col min="14601" max="14601" width="13.125" style="475" customWidth="1"/>
    <col min="14602" max="14602" width="12.5" style="475" customWidth="1"/>
    <col min="14603" max="14603" width="43.375" style="475" customWidth="1"/>
    <col min="14604" max="14848" width="9" style="475"/>
    <col min="14849" max="14849" width="7" style="475" customWidth="1"/>
    <col min="14850" max="14850" width="26.125" style="475" customWidth="1"/>
    <col min="14851" max="14851" width="14.375" style="475" customWidth="1"/>
    <col min="14852" max="14852" width="13.125" style="475" customWidth="1"/>
    <col min="14853" max="14853" width="36.125" style="475" customWidth="1"/>
    <col min="14854" max="14854" width="7" style="475" customWidth="1"/>
    <col min="14855" max="14855" width="3.25" style="475" customWidth="1"/>
    <col min="14856" max="14856" width="14.375" style="475" customWidth="1"/>
    <col min="14857" max="14857" width="13.125" style="475" customWidth="1"/>
    <col min="14858" max="14858" width="12.5" style="475" customWidth="1"/>
    <col min="14859" max="14859" width="43.375" style="475" customWidth="1"/>
    <col min="14860" max="15104" width="9" style="475"/>
    <col min="15105" max="15105" width="7" style="475" customWidth="1"/>
    <col min="15106" max="15106" width="26.125" style="475" customWidth="1"/>
    <col min="15107" max="15107" width="14.375" style="475" customWidth="1"/>
    <col min="15108" max="15108" width="13.125" style="475" customWidth="1"/>
    <col min="15109" max="15109" width="36.125" style="475" customWidth="1"/>
    <col min="15110" max="15110" width="7" style="475" customWidth="1"/>
    <col min="15111" max="15111" width="3.25" style="475" customWidth="1"/>
    <col min="15112" max="15112" width="14.375" style="475" customWidth="1"/>
    <col min="15113" max="15113" width="13.125" style="475" customWidth="1"/>
    <col min="15114" max="15114" width="12.5" style="475" customWidth="1"/>
    <col min="15115" max="15115" width="43.375" style="475" customWidth="1"/>
    <col min="15116" max="15360" width="9" style="475"/>
    <col min="15361" max="15361" width="7" style="475" customWidth="1"/>
    <col min="15362" max="15362" width="26.125" style="475" customWidth="1"/>
    <col min="15363" max="15363" width="14.375" style="475" customWidth="1"/>
    <col min="15364" max="15364" width="13.125" style="475" customWidth="1"/>
    <col min="15365" max="15365" width="36.125" style="475" customWidth="1"/>
    <col min="15366" max="15366" width="7" style="475" customWidth="1"/>
    <col min="15367" max="15367" width="3.25" style="475" customWidth="1"/>
    <col min="15368" max="15368" width="14.375" style="475" customWidth="1"/>
    <col min="15369" max="15369" width="13.125" style="475" customWidth="1"/>
    <col min="15370" max="15370" width="12.5" style="475" customWidth="1"/>
    <col min="15371" max="15371" width="43.375" style="475" customWidth="1"/>
    <col min="15372" max="15616" width="9" style="475"/>
    <col min="15617" max="15617" width="7" style="475" customWidth="1"/>
    <col min="15618" max="15618" width="26.125" style="475" customWidth="1"/>
    <col min="15619" max="15619" width="14.375" style="475" customWidth="1"/>
    <col min="15620" max="15620" width="13.125" style="475" customWidth="1"/>
    <col min="15621" max="15621" width="36.125" style="475" customWidth="1"/>
    <col min="15622" max="15622" width="7" style="475" customWidth="1"/>
    <col min="15623" max="15623" width="3.25" style="475" customWidth="1"/>
    <col min="15624" max="15624" width="14.375" style="475" customWidth="1"/>
    <col min="15625" max="15625" width="13.125" style="475" customWidth="1"/>
    <col min="15626" max="15626" width="12.5" style="475" customWidth="1"/>
    <col min="15627" max="15627" width="43.375" style="475" customWidth="1"/>
    <col min="15628" max="15872" width="9" style="475"/>
    <col min="15873" max="15873" width="7" style="475" customWidth="1"/>
    <col min="15874" max="15874" width="26.125" style="475" customWidth="1"/>
    <col min="15875" max="15875" width="14.375" style="475" customWidth="1"/>
    <col min="15876" max="15876" width="13.125" style="475" customWidth="1"/>
    <col min="15877" max="15877" width="36.125" style="475" customWidth="1"/>
    <col min="15878" max="15878" width="7" style="475" customWidth="1"/>
    <col min="15879" max="15879" width="3.25" style="475" customWidth="1"/>
    <col min="15880" max="15880" width="14.375" style="475" customWidth="1"/>
    <col min="15881" max="15881" width="13.125" style="475" customWidth="1"/>
    <col min="15882" max="15882" width="12.5" style="475" customWidth="1"/>
    <col min="15883" max="15883" width="43.375" style="475" customWidth="1"/>
    <col min="15884" max="16128" width="9" style="475"/>
    <col min="16129" max="16129" width="7" style="475" customWidth="1"/>
    <col min="16130" max="16130" width="26.125" style="475" customWidth="1"/>
    <col min="16131" max="16131" width="14.375" style="475" customWidth="1"/>
    <col min="16132" max="16132" width="13.125" style="475" customWidth="1"/>
    <col min="16133" max="16133" width="36.125" style="475" customWidth="1"/>
    <col min="16134" max="16134" width="7" style="475" customWidth="1"/>
    <col min="16135" max="16135" width="3.25" style="475" customWidth="1"/>
    <col min="16136" max="16136" width="14.375" style="475" customWidth="1"/>
    <col min="16137" max="16137" width="13.125" style="475" customWidth="1"/>
    <col min="16138" max="16138" width="12.5" style="475" customWidth="1"/>
    <col min="16139" max="16139" width="43.375" style="475" customWidth="1"/>
    <col min="16140" max="16384" width="9" style="475"/>
  </cols>
  <sheetData>
    <row r="1" spans="1:8">
      <c r="A1" s="474"/>
      <c r="E1" s="476" t="s">
        <v>321</v>
      </c>
    </row>
    <row r="2" spans="1:8" ht="20.25" customHeight="1">
      <c r="B2" s="663" t="s">
        <v>331</v>
      </c>
      <c r="C2" s="663"/>
      <c r="D2" s="663"/>
      <c r="E2" s="663"/>
    </row>
    <row r="3" spans="1:8" ht="20.25" customHeight="1">
      <c r="A3" s="664"/>
      <c r="B3" s="664"/>
      <c r="C3" s="664"/>
      <c r="D3" s="664"/>
      <c r="E3" s="664"/>
      <c r="H3" s="477"/>
    </row>
    <row r="4" spans="1:8" ht="20.25" customHeight="1">
      <c r="A4" s="664"/>
      <c r="B4" s="664"/>
      <c r="C4" s="664"/>
      <c r="D4" s="664"/>
      <c r="E4" s="664"/>
      <c r="F4" s="478"/>
    </row>
    <row r="5" spans="1:8" ht="16.5" customHeight="1" thickBot="1">
      <c r="A5" s="479"/>
      <c r="B5" s="479"/>
      <c r="C5" s="479"/>
      <c r="D5" s="479"/>
      <c r="E5" s="480" t="s">
        <v>299</v>
      </c>
    </row>
    <row r="6" spans="1:8" ht="18" customHeight="1" thickBot="1">
      <c r="B6" s="481" t="s">
        <v>300</v>
      </c>
      <c r="C6" s="482" t="s">
        <v>301</v>
      </c>
      <c r="D6" s="483" t="s">
        <v>302</v>
      </c>
      <c r="E6" s="484" t="s">
        <v>303</v>
      </c>
    </row>
    <row r="7" spans="1:8" ht="18" customHeight="1">
      <c r="B7" s="485" t="s">
        <v>304</v>
      </c>
      <c r="C7" s="486"/>
      <c r="D7" s="486"/>
      <c r="E7" s="487"/>
    </row>
    <row r="8" spans="1:8" ht="18" customHeight="1">
      <c r="B8" s="488" t="s">
        <v>314</v>
      </c>
      <c r="C8" s="489">
        <v>8005818</v>
      </c>
      <c r="D8" s="489">
        <v>8005818</v>
      </c>
      <c r="E8" s="488"/>
    </row>
    <row r="9" spans="1:8" ht="18" customHeight="1">
      <c r="B9" s="488" t="s">
        <v>305</v>
      </c>
      <c r="C9" s="489">
        <v>0</v>
      </c>
      <c r="D9" s="490">
        <v>81</v>
      </c>
      <c r="E9" s="488" t="s">
        <v>306</v>
      </c>
    </row>
    <row r="10" spans="1:8" ht="18" customHeight="1">
      <c r="B10" s="488" t="s">
        <v>315</v>
      </c>
      <c r="C10" s="489">
        <v>0</v>
      </c>
      <c r="D10" s="490">
        <v>0</v>
      </c>
      <c r="E10" s="488"/>
    </row>
    <row r="11" spans="1:8" ht="18" customHeight="1">
      <c r="B11" s="488"/>
      <c r="C11" s="489"/>
      <c r="D11" s="489"/>
      <c r="E11" s="488"/>
    </row>
    <row r="12" spans="1:8" ht="18" customHeight="1">
      <c r="B12" s="488" t="s">
        <v>307</v>
      </c>
      <c r="C12" s="489"/>
      <c r="D12" s="489"/>
      <c r="E12" s="491"/>
    </row>
    <row r="13" spans="1:8" ht="18" customHeight="1">
      <c r="B13" s="488" t="s">
        <v>308</v>
      </c>
      <c r="C13" s="489">
        <v>0</v>
      </c>
      <c r="D13" s="489">
        <v>0</v>
      </c>
      <c r="E13" s="491"/>
    </row>
    <row r="14" spans="1:8" ht="15" customHeight="1">
      <c r="B14" s="492"/>
      <c r="C14" s="493"/>
      <c r="D14" s="493"/>
      <c r="E14" s="494"/>
    </row>
    <row r="15" spans="1:8" ht="15" customHeight="1">
      <c r="B15" s="492"/>
      <c r="C15" s="493"/>
      <c r="D15" s="493"/>
      <c r="E15" s="495"/>
    </row>
    <row r="16" spans="1:8" ht="18.75" customHeight="1" thickBot="1">
      <c r="B16" s="496" t="s">
        <v>309</v>
      </c>
      <c r="C16" s="497">
        <f>SUM(C8+C9+C10-C13)</f>
        <v>8005818</v>
      </c>
      <c r="D16" s="497">
        <f>SUM(D8+D9+D10-D13)</f>
        <v>8005899</v>
      </c>
      <c r="E16" s="498" t="s">
        <v>317</v>
      </c>
    </row>
    <row r="17" spans="1:5" ht="15" customHeight="1">
      <c r="B17" s="479"/>
      <c r="C17" s="479"/>
      <c r="D17" s="479"/>
      <c r="E17" s="479"/>
    </row>
    <row r="18" spans="1:5" ht="15" customHeight="1">
      <c r="B18" s="499" t="s">
        <v>310</v>
      </c>
      <c r="C18" s="479"/>
      <c r="D18" s="479"/>
      <c r="E18" s="479"/>
    </row>
    <row r="19" spans="1:5" ht="15" customHeight="1">
      <c r="A19" s="499"/>
      <c r="B19" s="479"/>
      <c r="C19" s="479"/>
      <c r="D19" s="479"/>
      <c r="E19" s="479"/>
    </row>
    <row r="20" spans="1:5" ht="19.5" customHeight="1">
      <c r="B20" s="665">
        <v>43976</v>
      </c>
      <c r="C20" s="665"/>
    </row>
    <row r="21" spans="1:5" ht="15" customHeight="1">
      <c r="B21" s="666" t="s">
        <v>324</v>
      </c>
      <c r="C21" s="666"/>
      <c r="D21" s="666"/>
      <c r="E21" s="500" t="s">
        <v>311</v>
      </c>
    </row>
    <row r="22" spans="1:5" ht="15" customHeight="1">
      <c r="C22" s="501"/>
      <c r="D22" s="501"/>
      <c r="E22" s="500"/>
    </row>
    <row r="23" spans="1:5" ht="15" customHeight="1">
      <c r="C23" s="501"/>
      <c r="D23" s="501"/>
      <c r="E23" s="500"/>
    </row>
    <row r="24" spans="1:5" ht="18.75" customHeight="1">
      <c r="B24" s="474" t="s">
        <v>312</v>
      </c>
    </row>
    <row r="25" spans="1:5" ht="15" customHeight="1">
      <c r="B25" s="667"/>
      <c r="C25" s="667"/>
    </row>
    <row r="26" spans="1:5" ht="15" customHeight="1">
      <c r="B26" s="662" t="s">
        <v>325</v>
      </c>
      <c r="C26" s="662"/>
      <c r="D26" s="662"/>
      <c r="E26" s="500" t="s">
        <v>313</v>
      </c>
    </row>
    <row r="27" spans="1:5" ht="15" customHeight="1">
      <c r="C27" s="501"/>
      <c r="D27" s="501"/>
      <c r="E27" s="500"/>
    </row>
    <row r="28" spans="1:5" ht="15" customHeight="1">
      <c r="B28" s="502" t="s">
        <v>327</v>
      </c>
      <c r="C28" s="502" t="s">
        <v>326</v>
      </c>
      <c r="D28" s="503"/>
      <c r="E28" s="500" t="s">
        <v>316</v>
      </c>
    </row>
    <row r="29" spans="1:5" s="504" customFormat="1" ht="15" customHeight="1">
      <c r="A29" s="475"/>
      <c r="B29" s="475"/>
      <c r="C29" s="475"/>
      <c r="D29" s="475"/>
      <c r="E29" s="475"/>
    </row>
    <row r="30" spans="1:5" ht="15" customHeight="1"/>
    <row r="31" spans="1:5" ht="15" customHeight="1"/>
    <row r="32" spans="1:5" ht="15" customHeight="1"/>
    <row r="33" spans="1:11" ht="15" customHeight="1"/>
    <row r="34" spans="1:11" ht="15" customHeight="1"/>
    <row r="35" spans="1:11" ht="15" customHeight="1"/>
    <row r="36" spans="1:11" ht="15" customHeight="1"/>
    <row r="37" spans="1:11" ht="15" customHeight="1"/>
    <row r="38" spans="1:11" ht="15" customHeight="1"/>
    <row r="39" spans="1:11" ht="15" customHeight="1"/>
    <row r="40" spans="1:11" ht="15" customHeight="1"/>
    <row r="41" spans="1:11" ht="15" customHeight="1"/>
    <row r="42" spans="1:11" ht="15" customHeight="1"/>
    <row r="43" spans="1:11" ht="15" customHeight="1"/>
    <row r="44" spans="1:11" ht="15" customHeight="1"/>
    <row r="45" spans="1:11" ht="15" customHeight="1"/>
    <row r="46" spans="1:11" ht="15" customHeight="1"/>
    <row r="47" spans="1:11" s="504" customFormat="1" ht="15" customHeight="1">
      <c r="A47" s="475"/>
      <c r="B47" s="475"/>
      <c r="C47" s="475"/>
      <c r="D47" s="475"/>
      <c r="E47" s="475"/>
      <c r="G47" s="475"/>
      <c r="H47" s="475"/>
      <c r="I47" s="475"/>
      <c r="J47" s="475"/>
      <c r="K47" s="475"/>
    </row>
    <row r="48" spans="1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7">
    <mergeCell ref="B26:D26"/>
    <mergeCell ref="B2:E2"/>
    <mergeCell ref="A3:E3"/>
    <mergeCell ref="A4:E4"/>
    <mergeCell ref="B20:C20"/>
    <mergeCell ref="B21:D21"/>
    <mergeCell ref="B25:C25"/>
  </mergeCells>
  <phoneticPr fontId="31"/>
  <pageMargins left="0.38" right="0.12" top="0.56000000000000005" bottom="0.23" header="0.2" footer="0.21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46" zoomScaleNormal="100" workbookViewId="0">
      <selection activeCell="K38" sqref="K38"/>
    </sheetView>
  </sheetViews>
  <sheetFormatPr defaultColWidth="9" defaultRowHeight="13.5"/>
  <cols>
    <col min="1" max="1" width="2" style="9" customWidth="1"/>
    <col min="2" max="2" width="1.125" style="9" customWidth="1"/>
    <col min="3" max="4" width="2.5" style="9" customWidth="1"/>
    <col min="5" max="5" width="8.875" style="9" customWidth="1"/>
    <col min="6" max="8" width="10.875" style="9" customWidth="1"/>
    <col min="9" max="9" width="8.375" style="9" customWidth="1"/>
    <col min="10" max="10" width="17.125" style="9" customWidth="1"/>
    <col min="11" max="11" width="8.25" style="9" customWidth="1"/>
    <col min="12" max="12" width="17.125" style="9" customWidth="1"/>
    <col min="13" max="13" width="1" style="9" customWidth="1"/>
    <col min="14" max="16384" width="9" style="9"/>
  </cols>
  <sheetData>
    <row r="1" spans="1:12">
      <c r="K1" s="12"/>
      <c r="L1" s="323" t="s">
        <v>322</v>
      </c>
    </row>
    <row r="2" spans="1:12" ht="14.25">
      <c r="B2" s="680" t="s">
        <v>176</v>
      </c>
      <c r="C2" s="680"/>
      <c r="D2" s="680"/>
      <c r="E2" s="680"/>
      <c r="F2" s="680"/>
      <c r="G2" s="680"/>
      <c r="H2" s="680"/>
      <c r="I2" s="680"/>
      <c r="J2" s="680"/>
      <c r="K2" s="680"/>
      <c r="L2" s="680"/>
    </row>
    <row r="3" spans="1:12" ht="17.25">
      <c r="A3" s="16"/>
      <c r="B3" s="16"/>
      <c r="C3" s="16"/>
      <c r="D3" s="16"/>
      <c r="E3" s="16"/>
      <c r="F3" s="681" t="s">
        <v>157</v>
      </c>
      <c r="G3" s="681"/>
      <c r="H3" s="681"/>
      <c r="I3" s="681"/>
      <c r="J3" s="681"/>
      <c r="K3" s="18"/>
      <c r="L3" s="323"/>
    </row>
    <row r="4" spans="1:12" ht="14.25">
      <c r="A4" s="17"/>
      <c r="B4" s="17"/>
      <c r="C4" s="17"/>
      <c r="D4" s="17"/>
      <c r="E4" s="17"/>
      <c r="F4" s="681"/>
      <c r="G4" s="681"/>
      <c r="H4" s="681"/>
      <c r="I4" s="681"/>
      <c r="J4" s="681"/>
      <c r="K4" s="18"/>
      <c r="L4" s="18"/>
    </row>
    <row r="5" spans="1:12" ht="17.25">
      <c r="A5" s="16"/>
      <c r="B5" s="16"/>
      <c r="C5" s="16"/>
      <c r="D5" s="16"/>
      <c r="E5" s="19"/>
      <c r="G5" s="682" t="s">
        <v>158</v>
      </c>
      <c r="H5" s="682"/>
      <c r="I5" s="682"/>
      <c r="J5" s="682"/>
      <c r="K5" s="20"/>
      <c r="L5" s="10"/>
    </row>
    <row r="6" spans="1:12" ht="17.25">
      <c r="A6" s="16"/>
      <c r="B6" s="16"/>
      <c r="C6" s="16"/>
      <c r="D6" s="16"/>
      <c r="E6" s="112"/>
      <c r="G6" s="310" t="s">
        <v>108</v>
      </c>
      <c r="H6" s="310"/>
      <c r="I6" s="310"/>
      <c r="J6" s="310"/>
      <c r="K6" s="20"/>
      <c r="L6" s="12"/>
    </row>
    <row r="7" spans="1:12" ht="10.9" customHeight="1">
      <c r="A7" s="21"/>
      <c r="B7" s="21"/>
      <c r="C7" s="21"/>
      <c r="D7" s="21"/>
      <c r="E7" s="113"/>
      <c r="F7" s="22"/>
      <c r="G7" s="23"/>
      <c r="H7" s="23"/>
      <c r="I7" s="23"/>
      <c r="J7" s="23"/>
      <c r="K7" s="24"/>
      <c r="L7" s="292" t="s">
        <v>32</v>
      </c>
    </row>
    <row r="8" spans="1:12">
      <c r="A8" s="25" t="s">
        <v>109</v>
      </c>
      <c r="B8" s="683" t="s">
        <v>33</v>
      </c>
      <c r="C8" s="683"/>
      <c r="D8" s="683"/>
      <c r="E8" s="660"/>
      <c r="F8" s="281" t="s">
        <v>87</v>
      </c>
      <c r="G8" s="311" t="s">
        <v>159</v>
      </c>
      <c r="H8" s="281" t="s">
        <v>110</v>
      </c>
      <c r="I8" s="683" t="s">
        <v>34</v>
      </c>
      <c r="J8" s="683"/>
      <c r="K8" s="684" t="s">
        <v>111</v>
      </c>
      <c r="L8" s="685"/>
    </row>
    <row r="9" spans="1:12" ht="16.149999999999999" customHeight="1">
      <c r="A9" s="33" t="s">
        <v>35</v>
      </c>
      <c r="B9" s="34"/>
      <c r="C9" s="34"/>
      <c r="D9" s="34"/>
      <c r="E9" s="28"/>
      <c r="F9" s="273">
        <f>F10+F11+F12+F13+F18+F21+F22+F23+F24</f>
        <v>11441657</v>
      </c>
      <c r="G9" s="273">
        <f>G10+G11+G12+G13+G18+G21+G22+G23+G24</f>
        <v>11468072</v>
      </c>
      <c r="H9" s="273">
        <f>H10+H11+H12+H13+H18+H21+H22+H23+H24</f>
        <v>10723500</v>
      </c>
      <c r="I9" s="93"/>
      <c r="J9" s="30"/>
      <c r="K9" s="31"/>
      <c r="L9" s="32"/>
    </row>
    <row r="10" spans="1:12" ht="16.149999999999999" customHeight="1">
      <c r="A10" s="26"/>
      <c r="B10" s="27" t="s">
        <v>160</v>
      </c>
      <c r="C10" s="27"/>
      <c r="D10" s="41"/>
      <c r="E10" s="28"/>
      <c r="F10" s="324">
        <v>0</v>
      </c>
      <c r="G10" s="325">
        <v>0</v>
      </c>
      <c r="H10" s="324"/>
      <c r="I10" s="326" t="s">
        <v>298</v>
      </c>
      <c r="J10" s="30"/>
      <c r="K10" s="327"/>
      <c r="L10" s="45"/>
    </row>
    <row r="11" spans="1:12" ht="16.149999999999999" customHeight="1">
      <c r="A11" s="328"/>
      <c r="B11" s="329" t="s">
        <v>36</v>
      </c>
      <c r="C11" s="329"/>
      <c r="D11" s="329"/>
      <c r="E11" s="330"/>
      <c r="F11" s="331">
        <v>139157</v>
      </c>
      <c r="G11" s="331">
        <v>139157</v>
      </c>
      <c r="H11" s="331"/>
      <c r="I11" s="332" t="s">
        <v>298</v>
      </c>
      <c r="J11" s="332"/>
      <c r="K11" s="333"/>
      <c r="L11" s="334"/>
    </row>
    <row r="12" spans="1:12" ht="16.149999999999999" customHeight="1">
      <c r="A12" s="26"/>
      <c r="B12" s="36" t="s">
        <v>37</v>
      </c>
      <c r="C12" s="36"/>
      <c r="D12" s="36"/>
      <c r="E12" s="37"/>
      <c r="F12" s="335">
        <v>30000</v>
      </c>
      <c r="G12" s="335">
        <v>30000</v>
      </c>
      <c r="H12" s="335">
        <v>20000</v>
      </c>
      <c r="I12" s="38" t="s">
        <v>112</v>
      </c>
      <c r="J12" s="39"/>
      <c r="K12" s="686" t="s">
        <v>113</v>
      </c>
      <c r="L12" s="687"/>
    </row>
    <row r="13" spans="1:12" ht="16.149999999999999" customHeight="1">
      <c r="A13" s="40"/>
      <c r="B13" s="41" t="s">
        <v>38</v>
      </c>
      <c r="C13" s="34"/>
      <c r="D13" s="34"/>
      <c r="E13" s="35"/>
      <c r="F13" s="274">
        <f>SUM(F14:F17)</f>
        <v>2841500</v>
      </c>
      <c r="G13" s="293">
        <f>SUM(G14:G17)</f>
        <v>2841500</v>
      </c>
      <c r="H13" s="274">
        <f>SUM(H14:H17)</f>
        <v>3022500</v>
      </c>
      <c r="I13" s="42"/>
      <c r="J13" s="43"/>
      <c r="K13" s="44"/>
      <c r="L13" s="45"/>
    </row>
    <row r="14" spans="1:12" ht="16.149999999999999" customHeight="1">
      <c r="A14" s="46"/>
      <c r="B14" s="47"/>
      <c r="C14" s="15" t="s">
        <v>161</v>
      </c>
      <c r="D14" s="15"/>
      <c r="E14" s="48"/>
      <c r="F14" s="276">
        <v>1212000</v>
      </c>
      <c r="G14" s="336">
        <v>1212000</v>
      </c>
      <c r="H14" s="276">
        <v>1392000</v>
      </c>
      <c r="I14" s="49" t="s">
        <v>134</v>
      </c>
      <c r="J14" s="39"/>
      <c r="K14" s="50" t="s">
        <v>114</v>
      </c>
      <c r="L14" s="45"/>
    </row>
    <row r="15" spans="1:12" ht="16.149999999999999" customHeight="1">
      <c r="A15" s="46"/>
      <c r="B15" s="47"/>
      <c r="C15" s="44" t="s">
        <v>39</v>
      </c>
      <c r="D15" s="44"/>
      <c r="E15" s="32"/>
      <c r="F15" s="276">
        <v>1226500</v>
      </c>
      <c r="G15" s="336">
        <v>1226500</v>
      </c>
      <c r="H15" s="276">
        <v>1201500</v>
      </c>
      <c r="I15" s="51" t="s">
        <v>129</v>
      </c>
      <c r="J15" s="43"/>
      <c r="K15" s="44" t="s">
        <v>131</v>
      </c>
      <c r="L15" s="32"/>
    </row>
    <row r="16" spans="1:12" ht="16.149999999999999" customHeight="1">
      <c r="A16" s="46"/>
      <c r="B16" s="47"/>
      <c r="C16" s="15" t="s">
        <v>40</v>
      </c>
      <c r="D16" s="15"/>
      <c r="E16" s="48"/>
      <c r="F16" s="276">
        <v>100000</v>
      </c>
      <c r="G16" s="336">
        <v>100000</v>
      </c>
      <c r="H16" s="276">
        <v>126000</v>
      </c>
      <c r="I16" s="688" t="s">
        <v>130</v>
      </c>
      <c r="J16" s="689"/>
      <c r="K16" s="44" t="s">
        <v>131</v>
      </c>
      <c r="L16" s="32"/>
    </row>
    <row r="17" spans="1:13" ht="16.149999999999999" customHeight="1">
      <c r="A17" s="52"/>
      <c r="B17" s="53"/>
      <c r="C17" s="44" t="s">
        <v>41</v>
      </c>
      <c r="D17" s="54"/>
      <c r="E17" s="32"/>
      <c r="F17" s="276">
        <v>303000</v>
      </c>
      <c r="G17" s="336">
        <v>303000</v>
      </c>
      <c r="H17" s="276">
        <v>303000</v>
      </c>
      <c r="I17" s="51" t="s">
        <v>115</v>
      </c>
      <c r="J17" s="43"/>
      <c r="K17" s="50" t="s">
        <v>114</v>
      </c>
      <c r="L17" s="32"/>
    </row>
    <row r="18" spans="1:13" ht="16.149999999999999" customHeight="1">
      <c r="A18" s="55"/>
      <c r="B18" s="41" t="s">
        <v>42</v>
      </c>
      <c r="C18" s="56"/>
      <c r="D18" s="56"/>
      <c r="E18" s="57"/>
      <c r="F18" s="277">
        <f>SUM(F19:F20)</f>
        <v>7085000</v>
      </c>
      <c r="G18" s="337">
        <f>SUM(G19:G20)</f>
        <v>7118000</v>
      </c>
      <c r="H18" s="277">
        <f>SUM(H19:H20)</f>
        <v>6981000</v>
      </c>
      <c r="I18" s="38"/>
      <c r="J18" s="39"/>
      <c r="K18" s="44"/>
      <c r="L18" s="32"/>
    </row>
    <row r="19" spans="1:13" ht="16.149999999999999" customHeight="1">
      <c r="A19" s="46"/>
      <c r="B19" s="47"/>
      <c r="C19" s="44" t="s">
        <v>43</v>
      </c>
      <c r="D19" s="58"/>
      <c r="E19" s="59"/>
      <c r="F19" s="276">
        <v>5820000</v>
      </c>
      <c r="G19" s="338">
        <v>5820000</v>
      </c>
      <c r="H19" s="276">
        <v>5712000</v>
      </c>
      <c r="I19" s="42" t="s">
        <v>116</v>
      </c>
      <c r="J19" s="60" t="s">
        <v>89</v>
      </c>
      <c r="K19" s="61" t="s">
        <v>117</v>
      </c>
      <c r="L19" s="32"/>
    </row>
    <row r="20" spans="1:13" ht="16.149999999999999" customHeight="1">
      <c r="A20" s="52"/>
      <c r="B20" s="53"/>
      <c r="C20" s="339" t="s">
        <v>44</v>
      </c>
      <c r="D20" s="339"/>
      <c r="E20" s="47"/>
      <c r="F20" s="276">
        <v>1265000</v>
      </c>
      <c r="G20" s="338">
        <v>1298000</v>
      </c>
      <c r="H20" s="276">
        <v>1269000</v>
      </c>
      <c r="I20" s="62" t="s">
        <v>118</v>
      </c>
      <c r="J20" s="39"/>
      <c r="K20" s="61" t="s">
        <v>117</v>
      </c>
      <c r="L20" s="32"/>
    </row>
    <row r="21" spans="1:13" ht="16.149999999999999" customHeight="1">
      <c r="A21" s="33"/>
      <c r="B21" s="34" t="s">
        <v>45</v>
      </c>
      <c r="C21" s="34"/>
      <c r="D21" s="34"/>
      <c r="E21" s="35"/>
      <c r="F21" s="273">
        <v>650000</v>
      </c>
      <c r="G21" s="298">
        <v>546700</v>
      </c>
      <c r="H21" s="273">
        <v>650000</v>
      </c>
      <c r="I21" s="89" t="s">
        <v>81</v>
      </c>
      <c r="J21" s="43"/>
      <c r="K21" s="44" t="s">
        <v>297</v>
      </c>
      <c r="L21" s="32"/>
    </row>
    <row r="22" spans="1:13" ht="16.149999999999999" customHeight="1">
      <c r="A22" s="63"/>
      <c r="B22" s="690" t="s">
        <v>46</v>
      </c>
      <c r="C22" s="690"/>
      <c r="D22" s="690"/>
      <c r="E22" s="691"/>
      <c r="F22" s="273">
        <v>646000</v>
      </c>
      <c r="G22" s="298">
        <v>689000</v>
      </c>
      <c r="H22" s="273">
        <v>0</v>
      </c>
      <c r="I22" s="51" t="s">
        <v>88</v>
      </c>
      <c r="J22" s="43"/>
      <c r="K22" s="50" t="s">
        <v>283</v>
      </c>
      <c r="L22" s="48"/>
    </row>
    <row r="23" spans="1:13" ht="16.149999999999999" customHeight="1">
      <c r="A23" s="63"/>
      <c r="B23" s="690" t="s">
        <v>47</v>
      </c>
      <c r="C23" s="690"/>
      <c r="D23" s="690"/>
      <c r="E23" s="691"/>
      <c r="F23" s="275">
        <v>0</v>
      </c>
      <c r="G23" s="298">
        <v>0</v>
      </c>
      <c r="H23" s="275">
        <v>0</v>
      </c>
      <c r="I23" s="51"/>
      <c r="J23" s="43"/>
      <c r="K23" s="44"/>
      <c r="L23" s="32"/>
    </row>
    <row r="24" spans="1:13" ht="16.149999999999999" customHeight="1">
      <c r="A24" s="63"/>
      <c r="B24" s="34" t="s">
        <v>48</v>
      </c>
      <c r="C24" s="34"/>
      <c r="D24" s="34"/>
      <c r="E24" s="35"/>
      <c r="F24" s="273">
        <v>50000</v>
      </c>
      <c r="G24" s="298">
        <v>103715</v>
      </c>
      <c r="H24" s="273">
        <v>50000</v>
      </c>
      <c r="I24" s="42" t="s">
        <v>49</v>
      </c>
      <c r="J24" s="43"/>
      <c r="K24" s="44" t="s">
        <v>132</v>
      </c>
      <c r="L24" s="32"/>
    </row>
    <row r="25" spans="1:13" ht="11.45" customHeight="1">
      <c r="A25" s="64"/>
      <c r="B25" s="65"/>
      <c r="C25" s="65"/>
      <c r="D25" s="65"/>
      <c r="E25" s="34"/>
      <c r="F25" s="29"/>
      <c r="G25" s="295"/>
      <c r="H25" s="29"/>
      <c r="I25" s="42"/>
      <c r="J25" s="42"/>
      <c r="K25" s="44"/>
      <c r="L25" s="44"/>
      <c r="M25" s="296"/>
    </row>
    <row r="26" spans="1:13" ht="16.149999999999999" customHeight="1">
      <c r="A26" s="66" t="s">
        <v>50</v>
      </c>
      <c r="B26" s="67"/>
      <c r="C26" s="67"/>
      <c r="D26" s="67"/>
      <c r="E26" s="68"/>
      <c r="F26" s="29">
        <f>F27+F32+F40+F44+F45+F49+F50+F52+F53+F59</f>
        <v>11441657</v>
      </c>
      <c r="G26" s="273">
        <f>G27+G32+G40+G44+G45+G49+G52+G50+G53+G59</f>
        <v>11468072</v>
      </c>
      <c r="H26" s="29">
        <f>H27+H32+H40+H44+H45+H49+H50+H51+H52+H53</f>
        <v>11263047</v>
      </c>
      <c r="I26" s="69"/>
      <c r="J26" s="70"/>
      <c r="K26" s="31"/>
      <c r="L26" s="32"/>
    </row>
    <row r="27" spans="1:13" ht="16.149999999999999" customHeight="1">
      <c r="A27" s="71"/>
      <c r="B27" s="72" t="s">
        <v>5</v>
      </c>
      <c r="C27" s="73"/>
      <c r="D27" s="65"/>
      <c r="E27" s="74"/>
      <c r="F27" s="272">
        <f>SUM(F28:F31)</f>
        <v>6982500</v>
      </c>
      <c r="G27" s="297">
        <f>SUM(G28:G31)</f>
        <v>6316740</v>
      </c>
      <c r="H27" s="272">
        <f>SUM(H28:H31)</f>
        <v>5545500</v>
      </c>
      <c r="I27" s="75"/>
      <c r="J27" s="39"/>
      <c r="K27" s="31"/>
      <c r="L27" s="32"/>
    </row>
    <row r="28" spans="1:13" ht="16.149999999999999" customHeight="1">
      <c r="A28" s="46"/>
      <c r="B28" s="47"/>
      <c r="C28" s="76" t="s">
        <v>43</v>
      </c>
      <c r="D28" s="58"/>
      <c r="E28" s="59"/>
      <c r="F28" s="276">
        <v>4857500</v>
      </c>
      <c r="G28" s="340">
        <v>4786630</v>
      </c>
      <c r="H28" s="276">
        <v>4745500</v>
      </c>
      <c r="I28" s="42" t="s">
        <v>119</v>
      </c>
      <c r="J28" s="77" t="s">
        <v>120</v>
      </c>
      <c r="K28" s="61" t="s">
        <v>121</v>
      </c>
      <c r="L28" s="32"/>
    </row>
    <row r="29" spans="1:13" ht="16.149999999999999" customHeight="1">
      <c r="A29" s="46"/>
      <c r="B29" s="47"/>
      <c r="C29" s="76" t="s">
        <v>44</v>
      </c>
      <c r="D29" s="58"/>
      <c r="E29" s="59"/>
      <c r="F29" s="276">
        <v>1040000</v>
      </c>
      <c r="G29" s="314">
        <v>670110</v>
      </c>
      <c r="H29" s="276">
        <v>0</v>
      </c>
      <c r="I29" s="62" t="s">
        <v>122</v>
      </c>
      <c r="J29" s="77" t="s">
        <v>162</v>
      </c>
      <c r="K29" s="61" t="s">
        <v>117</v>
      </c>
      <c r="L29" s="32"/>
    </row>
    <row r="30" spans="1:13" ht="16.149999999999999" customHeight="1">
      <c r="A30" s="46"/>
      <c r="B30" s="11"/>
      <c r="C30" s="78" t="s">
        <v>163</v>
      </c>
      <c r="D30" s="78"/>
      <c r="E30" s="53"/>
      <c r="F30" s="309">
        <v>185000</v>
      </c>
      <c r="G30" s="314">
        <v>42000</v>
      </c>
      <c r="H30" s="309">
        <v>0</v>
      </c>
      <c r="I30" s="75" t="s">
        <v>123</v>
      </c>
      <c r="J30" s="77" t="s">
        <v>162</v>
      </c>
      <c r="K30" s="61"/>
      <c r="L30" s="80"/>
    </row>
    <row r="31" spans="1:13" ht="16.149999999999999" customHeight="1">
      <c r="A31" s="52"/>
      <c r="B31" s="81"/>
      <c r="C31" s="44" t="s">
        <v>51</v>
      </c>
      <c r="D31" s="44"/>
      <c r="E31" s="32"/>
      <c r="F31" s="276">
        <v>900000</v>
      </c>
      <c r="G31" s="314">
        <v>818000</v>
      </c>
      <c r="H31" s="276">
        <v>800000</v>
      </c>
      <c r="I31" s="62" t="s">
        <v>52</v>
      </c>
      <c r="J31" s="82"/>
      <c r="K31" s="15"/>
      <c r="L31" s="80"/>
    </row>
    <row r="32" spans="1:13" ht="16.149999999999999" customHeight="1">
      <c r="A32" s="46"/>
      <c r="B32" s="83" t="s">
        <v>7</v>
      </c>
      <c r="C32" s="83"/>
      <c r="D32" s="83"/>
      <c r="E32" s="84"/>
      <c r="F32" s="274">
        <f>SUM(F33:F39)</f>
        <v>2723000</v>
      </c>
      <c r="G32" s="337">
        <f>SUM(G33:G39)</f>
        <v>3071593</v>
      </c>
      <c r="H32" s="274">
        <f>SUM(H33:H39)</f>
        <v>3236000</v>
      </c>
      <c r="I32" s="42"/>
      <c r="J32" s="43"/>
      <c r="K32" s="31"/>
      <c r="L32" s="32"/>
    </row>
    <row r="33" spans="1:12" ht="16.149999999999999" customHeight="1">
      <c r="A33" s="46"/>
      <c r="B33" s="11"/>
      <c r="C33" s="63" t="s">
        <v>53</v>
      </c>
      <c r="D33" s="64"/>
      <c r="E33" s="85"/>
      <c r="F33" s="312">
        <v>70000</v>
      </c>
      <c r="G33" s="340">
        <v>40800</v>
      </c>
      <c r="H33" s="312">
        <v>40000</v>
      </c>
      <c r="I33" s="42"/>
      <c r="J33" s="43"/>
      <c r="K33" s="79"/>
      <c r="L33" s="32"/>
    </row>
    <row r="34" spans="1:12" ht="16.149999999999999" customHeight="1">
      <c r="A34" s="46"/>
      <c r="B34" s="11"/>
      <c r="C34" s="63" t="s">
        <v>54</v>
      </c>
      <c r="D34" s="64"/>
      <c r="E34" s="85"/>
      <c r="F34" s="276">
        <v>600000</v>
      </c>
      <c r="G34" s="314">
        <v>561500</v>
      </c>
      <c r="H34" s="276">
        <v>400000</v>
      </c>
      <c r="I34" s="75"/>
      <c r="J34" s="39"/>
      <c r="K34" s="79"/>
      <c r="L34" s="32"/>
    </row>
    <row r="35" spans="1:12" ht="16.149999999999999" customHeight="1">
      <c r="A35" s="46"/>
      <c r="B35" s="11"/>
      <c r="C35" s="63" t="s">
        <v>55</v>
      </c>
      <c r="D35" s="64"/>
      <c r="E35" s="85"/>
      <c r="F35" s="276">
        <v>908000</v>
      </c>
      <c r="G35" s="314">
        <v>878000</v>
      </c>
      <c r="H35" s="276">
        <v>1016000</v>
      </c>
      <c r="I35" s="317" t="s">
        <v>164</v>
      </c>
      <c r="J35" s="86"/>
      <c r="K35" s="61"/>
      <c r="L35" s="80"/>
    </row>
    <row r="36" spans="1:12" ht="16.149999999999999" customHeight="1">
      <c r="A36" s="46"/>
      <c r="B36" s="11"/>
      <c r="C36" s="13" t="s">
        <v>56</v>
      </c>
      <c r="D36" s="13"/>
      <c r="E36" s="14"/>
      <c r="F36" s="276">
        <v>50000</v>
      </c>
      <c r="G36" s="314">
        <v>57886</v>
      </c>
      <c r="H36" s="276">
        <v>50000</v>
      </c>
      <c r="I36" s="341"/>
      <c r="J36" s="87"/>
      <c r="K36" s="79"/>
      <c r="L36" s="80"/>
    </row>
    <row r="37" spans="1:12" ht="16.149999999999999" customHeight="1">
      <c r="A37" s="46"/>
      <c r="B37" s="11"/>
      <c r="C37" s="63" t="s">
        <v>57</v>
      </c>
      <c r="D37" s="64"/>
      <c r="E37" s="85"/>
      <c r="F37" s="276">
        <v>180000</v>
      </c>
      <c r="G37" s="314">
        <v>196520</v>
      </c>
      <c r="H37" s="276">
        <v>180000</v>
      </c>
      <c r="I37" s="42" t="s">
        <v>332</v>
      </c>
      <c r="J37" s="43"/>
      <c r="K37" s="79"/>
      <c r="L37" s="80"/>
    </row>
    <row r="38" spans="1:12" ht="16.149999999999999" customHeight="1">
      <c r="A38" s="46"/>
      <c r="B38" s="47"/>
      <c r="C38" s="15" t="s">
        <v>58</v>
      </c>
      <c r="D38" s="15"/>
      <c r="E38" s="48"/>
      <c r="F38" s="276">
        <v>105000</v>
      </c>
      <c r="G38" s="314">
        <v>251260</v>
      </c>
      <c r="H38" s="276">
        <v>750000</v>
      </c>
      <c r="I38" s="88" t="s">
        <v>165</v>
      </c>
      <c r="J38" s="43"/>
      <c r="K38" s="79"/>
      <c r="L38" s="80"/>
    </row>
    <row r="39" spans="1:12" ht="16.149999999999999" customHeight="1">
      <c r="A39" s="46"/>
      <c r="B39" s="47"/>
      <c r="C39" s="54" t="s">
        <v>59</v>
      </c>
      <c r="D39" s="44"/>
      <c r="E39" s="32"/>
      <c r="F39" s="276">
        <v>810000</v>
      </c>
      <c r="G39" s="314">
        <v>1085627</v>
      </c>
      <c r="H39" s="276">
        <v>800000</v>
      </c>
      <c r="I39" s="89" t="s">
        <v>124</v>
      </c>
      <c r="J39" s="90"/>
      <c r="K39" s="246"/>
      <c r="L39" s="91"/>
    </row>
    <row r="40" spans="1:12" ht="16.149999999999999" customHeight="1">
      <c r="A40" s="92"/>
      <c r="B40" s="692" t="s">
        <v>6</v>
      </c>
      <c r="C40" s="692"/>
      <c r="D40" s="692"/>
      <c r="E40" s="693"/>
      <c r="F40" s="274">
        <f>SUM(F41:F43)</f>
        <v>645000</v>
      </c>
      <c r="G40" s="298">
        <f>SUM(G41:G43)</f>
        <v>562510</v>
      </c>
      <c r="H40" s="272">
        <f>SUM(H41:H43)</f>
        <v>470000</v>
      </c>
      <c r="I40" s="93"/>
      <c r="J40" s="94"/>
      <c r="K40" s="95"/>
      <c r="L40" s="80"/>
    </row>
    <row r="41" spans="1:12" ht="16.149999999999999" customHeight="1">
      <c r="A41" s="96"/>
      <c r="B41" s="97"/>
      <c r="C41" s="671" t="s">
        <v>60</v>
      </c>
      <c r="D41" s="672"/>
      <c r="E41" s="673"/>
      <c r="F41" s="247">
        <v>280000</v>
      </c>
      <c r="G41" s="342">
        <v>206910</v>
      </c>
      <c r="H41" s="247">
        <v>200000</v>
      </c>
      <c r="I41" s="678" t="s">
        <v>125</v>
      </c>
      <c r="J41" s="679"/>
      <c r="K41" s="246"/>
      <c r="L41" s="80"/>
    </row>
    <row r="42" spans="1:12" ht="16.149999999999999" customHeight="1">
      <c r="A42" s="96"/>
      <c r="B42" s="97"/>
      <c r="C42" s="98" t="s">
        <v>61</v>
      </c>
      <c r="D42" s="99"/>
      <c r="E42" s="100"/>
      <c r="F42" s="278">
        <v>250000</v>
      </c>
      <c r="G42" s="342">
        <v>236800</v>
      </c>
      <c r="H42" s="278">
        <v>150000</v>
      </c>
      <c r="I42" s="104" t="s">
        <v>62</v>
      </c>
      <c r="J42" s="101"/>
      <c r="K42" s="79"/>
      <c r="L42" s="80"/>
    </row>
    <row r="43" spans="1:12" ht="16.149999999999999" customHeight="1">
      <c r="A43" s="102"/>
      <c r="B43" s="103"/>
      <c r="C43" s="99" t="s">
        <v>57</v>
      </c>
      <c r="D43" s="99"/>
      <c r="E43" s="316"/>
      <c r="F43" s="276">
        <v>115000</v>
      </c>
      <c r="G43" s="342">
        <v>118800</v>
      </c>
      <c r="H43" s="276">
        <v>120000</v>
      </c>
      <c r="I43" s="104" t="s">
        <v>126</v>
      </c>
      <c r="J43" s="90"/>
      <c r="K43" s="79"/>
      <c r="L43" s="32"/>
    </row>
    <row r="44" spans="1:12" ht="16.149999999999999" customHeight="1">
      <c r="A44" s="46"/>
      <c r="B44" s="105" t="s">
        <v>166</v>
      </c>
      <c r="C44" s="106"/>
      <c r="D44" s="106"/>
      <c r="E44" s="114"/>
      <c r="F44" s="279">
        <v>800000</v>
      </c>
      <c r="G44" s="299">
        <v>793592</v>
      </c>
      <c r="H44" s="279">
        <v>0</v>
      </c>
      <c r="I44" s="42"/>
      <c r="J44" s="43"/>
      <c r="K44" s="444" t="s">
        <v>293</v>
      </c>
      <c r="L44" s="80"/>
    </row>
    <row r="45" spans="1:12" ht="16.149999999999999" customHeight="1">
      <c r="A45" s="55"/>
      <c r="B45" s="36" t="s">
        <v>63</v>
      </c>
      <c r="C45" s="36"/>
      <c r="D45" s="36"/>
      <c r="E45" s="47"/>
      <c r="F45" s="275">
        <f>SUM(F46:F48)</f>
        <v>70000</v>
      </c>
      <c r="G45" s="274">
        <f>SUM(G46:G48)</f>
        <v>90000</v>
      </c>
      <c r="H45" s="275">
        <f>SUM(H46:H48)</f>
        <v>70000</v>
      </c>
      <c r="I45" s="38"/>
      <c r="J45" s="39"/>
      <c r="K45" s="79"/>
      <c r="L45" s="32"/>
    </row>
    <row r="46" spans="1:12" ht="16.149999999999999" customHeight="1">
      <c r="A46" s="46"/>
      <c r="B46" s="47"/>
      <c r="C46" s="54" t="s">
        <v>63</v>
      </c>
      <c r="D46" s="44"/>
      <c r="E46" s="32"/>
      <c r="F46" s="276">
        <v>60000</v>
      </c>
      <c r="G46" s="340">
        <v>60000</v>
      </c>
      <c r="H46" s="276">
        <v>60000</v>
      </c>
      <c r="I46" s="42" t="s">
        <v>82</v>
      </c>
      <c r="J46" s="43"/>
      <c r="K46" s="61"/>
      <c r="L46" s="32"/>
    </row>
    <row r="47" spans="1:12" ht="16.149999999999999" customHeight="1">
      <c r="A47" s="46"/>
      <c r="B47" s="47"/>
      <c r="C47" s="44" t="s">
        <v>64</v>
      </c>
      <c r="D47" s="44"/>
      <c r="E47" s="32"/>
      <c r="F47" s="276">
        <v>10000</v>
      </c>
      <c r="G47" s="340">
        <v>0</v>
      </c>
      <c r="H47" s="276">
        <v>10000</v>
      </c>
      <c r="I47" s="107"/>
      <c r="J47" s="43"/>
      <c r="K47" s="61"/>
      <c r="L47" s="80"/>
    </row>
    <row r="48" spans="1:12" ht="16.149999999999999" customHeight="1">
      <c r="A48" s="52"/>
      <c r="B48" s="53"/>
      <c r="C48" s="671" t="s">
        <v>3</v>
      </c>
      <c r="D48" s="672"/>
      <c r="E48" s="673"/>
      <c r="F48" s="313">
        <v>0</v>
      </c>
      <c r="G48" s="340">
        <v>30000</v>
      </c>
      <c r="H48" s="313">
        <v>0</v>
      </c>
      <c r="I48" s="107"/>
      <c r="J48" s="43"/>
      <c r="K48" s="61"/>
      <c r="L48" s="80"/>
    </row>
    <row r="49" spans="1:14" ht="16.149999999999999" customHeight="1">
      <c r="A49" s="52"/>
      <c r="B49" s="67" t="s">
        <v>167</v>
      </c>
      <c r="C49" s="315"/>
      <c r="D49" s="315"/>
      <c r="E49" s="316"/>
      <c r="F49" s="280">
        <v>0</v>
      </c>
      <c r="G49" s="298">
        <v>0</v>
      </c>
      <c r="H49" s="343">
        <v>1269000</v>
      </c>
      <c r="I49" s="42" t="s">
        <v>168</v>
      </c>
      <c r="J49" s="43"/>
      <c r="K49" s="50"/>
      <c r="L49" s="80"/>
    </row>
    <row r="50" spans="1:14" ht="16.149999999999999" customHeight="1">
      <c r="A50" s="46"/>
      <c r="B50" s="344" t="s">
        <v>169</v>
      </c>
      <c r="C50" s="345"/>
      <c r="D50" s="345"/>
      <c r="E50" s="346"/>
      <c r="F50" s="325">
        <v>200000</v>
      </c>
      <c r="G50" s="337">
        <v>24090</v>
      </c>
      <c r="H50" s="347">
        <v>214200</v>
      </c>
      <c r="I50" s="302" t="s">
        <v>133</v>
      </c>
      <c r="J50" s="348"/>
      <c r="K50" s="349"/>
      <c r="L50" s="48"/>
    </row>
    <row r="51" spans="1:14" ht="16.149999999999999" customHeight="1">
      <c r="A51" s="328"/>
      <c r="B51" s="329" t="s">
        <v>170</v>
      </c>
      <c r="C51" s="329"/>
      <c r="D51" s="329"/>
      <c r="E51" s="330"/>
      <c r="F51" s="350"/>
      <c r="G51" s="350"/>
      <c r="H51" s="350">
        <v>300300</v>
      </c>
      <c r="I51" s="351" t="s">
        <v>266</v>
      </c>
      <c r="J51" s="351"/>
      <c r="K51" s="352"/>
      <c r="L51" s="353"/>
    </row>
    <row r="52" spans="1:14" ht="16.149999999999999" customHeight="1">
      <c r="A52" s="354"/>
      <c r="B52" s="355" t="s">
        <v>65</v>
      </c>
      <c r="C52" s="355"/>
      <c r="D52" s="355"/>
      <c r="E52" s="356"/>
      <c r="F52" s="357">
        <v>21157</v>
      </c>
      <c r="G52" s="358">
        <v>0</v>
      </c>
      <c r="H52" s="359">
        <v>158047</v>
      </c>
      <c r="I52" s="360"/>
      <c r="J52" s="361"/>
      <c r="K52" s="362"/>
      <c r="L52" s="363"/>
    </row>
    <row r="53" spans="1:14" ht="16.149999999999999" customHeight="1">
      <c r="A53" s="93"/>
      <c r="B53" s="674" t="s">
        <v>66</v>
      </c>
      <c r="C53" s="674"/>
      <c r="D53" s="674"/>
      <c r="E53" s="675"/>
      <c r="F53" s="350">
        <v>0</v>
      </c>
      <c r="G53" s="364">
        <v>0</v>
      </c>
      <c r="H53" s="350">
        <v>0</v>
      </c>
      <c r="I53" s="365"/>
      <c r="J53" s="366"/>
      <c r="K53" s="367"/>
      <c r="L53" s="353"/>
    </row>
    <row r="54" spans="1:14" ht="16.149999999999999" customHeight="1">
      <c r="A54" s="89"/>
      <c r="B54" s="368"/>
      <c r="C54" s="368"/>
      <c r="D54" s="368"/>
      <c r="E54" s="368"/>
      <c r="F54" s="440"/>
      <c r="G54" s="441"/>
      <c r="H54" s="440"/>
      <c r="I54" s="365"/>
      <c r="J54" s="369"/>
      <c r="K54" s="367"/>
      <c r="L54" s="369"/>
      <c r="M54" s="296"/>
    </row>
    <row r="55" spans="1:14" ht="16.149999999999999" customHeight="1">
      <c r="A55" s="93"/>
      <c r="B55" s="674" t="s">
        <v>171</v>
      </c>
      <c r="C55" s="674"/>
      <c r="D55" s="674"/>
      <c r="E55" s="675"/>
      <c r="F55" s="350"/>
      <c r="G55" s="364"/>
      <c r="H55" s="350">
        <v>-539547</v>
      </c>
      <c r="I55" s="370" t="s">
        <v>172</v>
      </c>
      <c r="J55" s="371"/>
      <c r="K55" s="367"/>
      <c r="L55" s="353"/>
    </row>
    <row r="56" spans="1:14" ht="16.149999999999999" customHeight="1">
      <c r="A56" s="93"/>
      <c r="B56" s="674" t="s">
        <v>173</v>
      </c>
      <c r="C56" s="674"/>
      <c r="D56" s="674"/>
      <c r="E56" s="675"/>
      <c r="F56" s="350"/>
      <c r="G56" s="358"/>
      <c r="H56" s="350">
        <v>70000</v>
      </c>
      <c r="I56" s="370" t="s">
        <v>329</v>
      </c>
      <c r="J56" s="371"/>
      <c r="K56" s="367"/>
      <c r="L56" s="363"/>
    </row>
    <row r="57" spans="1:14" ht="16.149999999999999" customHeight="1">
      <c r="A57" s="93"/>
      <c r="B57" s="674" t="s">
        <v>174</v>
      </c>
      <c r="C57" s="674"/>
      <c r="D57" s="674"/>
      <c r="E57" s="675"/>
      <c r="F57" s="350"/>
      <c r="G57" s="358"/>
      <c r="H57" s="350">
        <f>H55-H56</f>
        <v>-609547</v>
      </c>
      <c r="I57" s="370" t="s">
        <v>175</v>
      </c>
      <c r="J57" s="371"/>
      <c r="K57" s="367"/>
      <c r="L57" s="363"/>
    </row>
    <row r="58" spans="1:14" ht="16.149999999999999" customHeight="1">
      <c r="A58" s="328"/>
      <c r="B58" s="329" t="s">
        <v>263</v>
      </c>
      <c r="C58" s="329"/>
      <c r="D58" s="329"/>
      <c r="E58" s="330"/>
      <c r="F58" s="350"/>
      <c r="G58" s="350"/>
      <c r="H58" s="350">
        <v>609547</v>
      </c>
      <c r="I58" s="372" t="s">
        <v>267</v>
      </c>
      <c r="J58" s="373"/>
      <c r="K58" s="352"/>
      <c r="L58" s="353"/>
    </row>
    <row r="59" spans="1:14" ht="16.149999999999999" customHeight="1">
      <c r="A59" s="374"/>
      <c r="B59" s="676" t="s">
        <v>67</v>
      </c>
      <c r="C59" s="676"/>
      <c r="D59" s="676"/>
      <c r="E59" s="677"/>
      <c r="F59" s="375">
        <v>0</v>
      </c>
      <c r="G59" s="358">
        <v>609547</v>
      </c>
      <c r="H59" s="357">
        <f>H57+H58</f>
        <v>0</v>
      </c>
      <c r="I59" s="668" t="s">
        <v>268</v>
      </c>
      <c r="J59" s="669"/>
      <c r="K59" s="376"/>
      <c r="L59" s="377"/>
      <c r="N59" s="378"/>
    </row>
    <row r="60" spans="1:14" ht="14.45" customHeight="1">
      <c r="H60" s="670"/>
      <c r="I60" s="650"/>
      <c r="K60" s="12"/>
      <c r="L60" s="12"/>
    </row>
    <row r="61" spans="1:14">
      <c r="J61" s="379"/>
    </row>
  </sheetData>
  <mergeCells count="21">
    <mergeCell ref="C41:E41"/>
    <mergeCell ref="I41:J41"/>
    <mergeCell ref="B2:L2"/>
    <mergeCell ref="F3:J4"/>
    <mergeCell ref="G5:J5"/>
    <mergeCell ref="B8:E8"/>
    <mergeCell ref="I8:J8"/>
    <mergeCell ref="K8:L8"/>
    <mergeCell ref="K12:L12"/>
    <mergeCell ref="I16:J16"/>
    <mergeCell ref="B22:E22"/>
    <mergeCell ref="B23:E23"/>
    <mergeCell ref="B40:E40"/>
    <mergeCell ref="I59:J59"/>
    <mergeCell ref="H60:I60"/>
    <mergeCell ref="C48:E48"/>
    <mergeCell ref="B53:E53"/>
    <mergeCell ref="B55:E55"/>
    <mergeCell ref="B56:E56"/>
    <mergeCell ref="B57:E57"/>
    <mergeCell ref="B59:E59"/>
  </mergeCells>
  <phoneticPr fontId="31"/>
  <pageMargins left="0.39370078740157483" right="0.19685039370078741" top="0.35433070866141736" bottom="0.35433070866141736" header="0" footer="0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議事録</vt:lpstr>
      <vt:lpstr>実行委員会資料</vt:lpstr>
      <vt:lpstr>2020年間予定表</vt:lpstr>
      <vt:lpstr>2019決算書案</vt:lpstr>
      <vt:lpstr>2019年度基金決算案 </vt:lpstr>
      <vt:lpstr>2020年度予算書案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A.Okumura</dc:creator>
  <cp:lastModifiedBy>福田</cp:lastModifiedBy>
  <cp:lastPrinted>2020-11-22T15:48:37Z</cp:lastPrinted>
  <dcterms:created xsi:type="dcterms:W3CDTF">2012-08-15T00:07:10Z</dcterms:created>
  <dcterms:modified xsi:type="dcterms:W3CDTF">2020-11-22T15:49:41Z</dcterms:modified>
</cp:coreProperties>
</file>